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3.xml" ContentType="application/vnd.openxmlformats-officedocument.spreadsheetml.comments+xml"/>
  <Override PartName="/xl/drawings/drawing16.xml" ContentType="application/vnd.openxmlformats-officedocument.drawing+xml"/>
  <Override PartName="/xl/comments4.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omments5.xml" ContentType="application/vnd.openxmlformats-officedocument.spreadsheetml.comments+xml"/>
  <Override PartName="/xl/drawings/drawing19.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inlljhd\Desktop\Pre-registration calculator\send jm\"/>
    </mc:Choice>
  </mc:AlternateContent>
  <bookViews>
    <workbookView showSheetTabs="0" xWindow="0" yWindow="0" windowWidth="24000" windowHeight="7800" tabRatio="903"/>
  </bookViews>
  <sheets>
    <sheet name="1.Introduction" sheetId="1" r:id="rId1"/>
    <sheet name="2.Declaration" sheetId="2" r:id="rId2"/>
    <sheet name="2.Declaration (2)" sheetId="25" r:id="rId3"/>
    <sheet name="3.Main Menu" sheetId="3" r:id="rId4"/>
    <sheet name="4.Goods within 6 months" sheetId="4" r:id="rId5"/>
    <sheet name="5a.Consumables &amp; Trading Stocks" sheetId="5" r:id="rId6"/>
    <sheet name="5b.Raw Materials" sheetId="6" r:id="rId7"/>
    <sheet name="5c.Movable Property" sheetId="7" r:id="rId8"/>
    <sheet name="5d.Non-Residential Property" sheetId="8" r:id="rId9"/>
    <sheet name="5e.Building Fixtures" sheetId="9" r:id="rId10"/>
    <sheet name="6.Renovation" sheetId="10" r:id="rId11"/>
    <sheet name="7.Construction" sheetId="11" r:id="rId12"/>
    <sheet name="8a.Services" sheetId="12" r:id="rId13"/>
    <sheet name="8b.Service Apportionment" sheetId="20" r:id="rId14"/>
    <sheet name="ProxyA" sheetId="21" r:id="rId15"/>
    <sheet name="ProxyB" sheetId="22" r:id="rId16"/>
    <sheet name="ProxyC" sheetId="23" r:id="rId17"/>
    <sheet name="9.Property Rental &amp; Utilities" sheetId="17" r:id="rId18"/>
    <sheet name="10.Summary of Claims" sheetId="18" r:id="rId19"/>
  </sheets>
  <externalReferences>
    <externalReference r:id="rId20"/>
  </externalReferences>
  <definedNames>
    <definedName name="CA_PIC_BA" hidden="1">'[1]Capital Allowance - PIC'!$K$53</definedName>
    <definedName name="CA_PIC_BC" hidden="1">'[1]Capital Allowance - PIC'!$L$53</definedName>
    <definedName name="CA_PIC_IAAA" hidden="1">'[1]Capital Allowance - PIC'!$P$42</definedName>
    <definedName name="CA_Tot_AA" hidden="1">'[1]Capital Allowance - No PIC'!$K$41</definedName>
    <definedName name="CA_Tot_BA" hidden="1">'[1]Capital Allowance - No PIC'!$J$51</definedName>
    <definedName name="CA_Tot_BC" hidden="1">'[1]Capital Allowance - No PIC'!$K$51</definedName>
    <definedName name="CA_Tot_IA" hidden="1">'[1]Capital Allowance - No PIC'!$J$41</definedName>
    <definedName name="Cap_Check" hidden="1">'[1]R&amp;R Cost Schedule'!$C$27:$C$29</definedName>
    <definedName name="Course_Cost" hidden="1">'[1]PIC - Training &amp; Equip. Leasing'!$F$35:$F$44</definedName>
    <definedName name="IntAdj" hidden="1">'[1]Interest Adjustment Schedule'!$F$39</definedName>
    <definedName name="Medical_Disallowed" hidden="1">'[1]Medical Expense Schedule'!$E$30</definedName>
    <definedName name="_xlnm.Print_Area" localSheetId="0">'1.Introduction'!$A:$D</definedName>
    <definedName name="_xlnm.Print_Area" localSheetId="18">'10.Summary of Claims'!$B$1:$F$32</definedName>
    <definedName name="Rent_Net" hidden="1">'[1]Rental Income Schedule'!$E$37</definedName>
    <definedName name="RR_S14Q" hidden="1">'[1]R&amp;R Cost Schedule'!$E$32</definedName>
    <definedName name="RR_Tot_Amt" hidden="1">'[1]R&amp;R Cost Schedule'!$H$22</definedName>
    <definedName name="Sum_Amt" hidden="1">'[1]PIC Tracker (Optional)'!$H$10:$H$15</definedName>
    <definedName name="TaxComp_CarryBackCA" hidden="1">'[1]Tax Computation'!$F$109</definedName>
    <definedName name="Training_Course" hidden="1">'[1]PIC - Training &amp; Equip. Leasing'!$C$35:$C$44</definedName>
  </definedNames>
  <calcPr calcId="162913"/>
</workbook>
</file>

<file path=xl/calcChain.xml><?xml version="1.0" encoding="utf-8"?>
<calcChain xmlns="http://schemas.openxmlformats.org/spreadsheetml/2006/main">
  <c r="T17" i="11" l="1"/>
  <c r="T18" i="11"/>
  <c r="T19" i="11"/>
  <c r="T20" i="11"/>
  <c r="T21" i="11"/>
  <c r="T22" i="11"/>
  <c r="T23" i="11"/>
  <c r="T24" i="11"/>
  <c r="T25" i="11"/>
  <c r="T26" i="11"/>
  <c r="T27" i="11"/>
  <c r="T28" i="11"/>
  <c r="T29" i="11"/>
  <c r="T30" i="11"/>
  <c r="T31" i="11"/>
  <c r="T32" i="11"/>
  <c r="T33" i="11"/>
  <c r="T34" i="11"/>
  <c r="T35" i="11"/>
  <c r="T16" i="11"/>
  <c r="P16" i="10"/>
  <c r="P17" i="10"/>
  <c r="P18" i="10"/>
  <c r="P19" i="10"/>
  <c r="P20" i="10"/>
  <c r="P21" i="10"/>
  <c r="P22" i="10"/>
  <c r="P23" i="10"/>
  <c r="P24" i="10"/>
  <c r="P25" i="10"/>
  <c r="P26" i="10"/>
  <c r="P27" i="10"/>
  <c r="P28" i="10"/>
  <c r="P29" i="10"/>
  <c r="P30" i="10"/>
  <c r="P31" i="10"/>
  <c r="P32" i="10"/>
  <c r="P33" i="10"/>
  <c r="P34" i="10"/>
  <c r="P15" i="10"/>
  <c r="J16" i="10" l="1"/>
  <c r="J17" i="10"/>
  <c r="J18" i="10"/>
  <c r="J19" i="10"/>
  <c r="J20" i="10"/>
  <c r="J21" i="10"/>
  <c r="J22" i="10"/>
  <c r="J23" i="10"/>
  <c r="J24" i="10"/>
  <c r="J25" i="10"/>
  <c r="J26" i="10"/>
  <c r="J27" i="10"/>
  <c r="J28" i="10"/>
  <c r="J29" i="10"/>
  <c r="J30" i="10"/>
  <c r="J31" i="10"/>
  <c r="J32" i="10"/>
  <c r="J33" i="10"/>
  <c r="J34" i="10"/>
  <c r="J15" i="10"/>
  <c r="H18" i="5"/>
  <c r="H19" i="5"/>
  <c r="H20" i="5"/>
  <c r="H21" i="5"/>
  <c r="H22" i="5"/>
  <c r="H23" i="5"/>
  <c r="H24" i="5"/>
  <c r="H25" i="5"/>
  <c r="H26" i="5"/>
  <c r="H27" i="5"/>
  <c r="H28" i="5"/>
  <c r="H29" i="5"/>
  <c r="H30" i="5"/>
  <c r="H31" i="5"/>
  <c r="H32" i="5"/>
  <c r="H33" i="5"/>
  <c r="H34" i="5"/>
  <c r="H35" i="5"/>
  <c r="H36" i="5"/>
  <c r="N18" i="5" l="1"/>
  <c r="N19" i="5"/>
  <c r="N20" i="5"/>
  <c r="N21" i="5"/>
  <c r="N22" i="5"/>
  <c r="N23" i="5"/>
  <c r="N24" i="5"/>
  <c r="N25" i="5"/>
  <c r="N26" i="5"/>
  <c r="N27" i="5"/>
  <c r="N28" i="5"/>
  <c r="N29" i="5"/>
  <c r="N30" i="5"/>
  <c r="N31" i="5"/>
  <c r="N32" i="5"/>
  <c r="N33" i="5"/>
  <c r="N34" i="5"/>
  <c r="N35" i="5"/>
  <c r="N36" i="5"/>
  <c r="N17" i="5"/>
  <c r="H17" i="5" s="1"/>
  <c r="F18" i="5" l="1"/>
  <c r="F19" i="5"/>
  <c r="F20" i="5"/>
  <c r="F21" i="5"/>
  <c r="F22" i="5"/>
  <c r="F23" i="5"/>
  <c r="F24" i="5"/>
  <c r="F25" i="5"/>
  <c r="F26" i="5"/>
  <c r="F27" i="5"/>
  <c r="F28" i="5"/>
  <c r="F29" i="5"/>
  <c r="F30" i="5"/>
  <c r="F31" i="5"/>
  <c r="F32" i="5"/>
  <c r="F33" i="5"/>
  <c r="F34" i="5"/>
  <c r="F35" i="5"/>
  <c r="F36" i="5"/>
  <c r="F17" i="5"/>
  <c r="B35" i="2" l="1"/>
  <c r="F32" i="25" l="1"/>
  <c r="F35" i="2" l="1"/>
  <c r="J16" i="4" l="1"/>
  <c r="E49" i="25" l="1"/>
  <c r="E15" i="25"/>
  <c r="E11" i="25"/>
  <c r="E7" i="25"/>
  <c r="F15" i="3" l="1"/>
  <c r="D15" i="3" l="1"/>
  <c r="F17" i="3"/>
  <c r="H20" i="23" l="1"/>
  <c r="H21" i="23"/>
  <c r="H22" i="23"/>
  <c r="H23" i="23"/>
  <c r="H24" i="23"/>
  <c r="H25" i="23"/>
  <c r="H26" i="23"/>
  <c r="H27" i="23"/>
  <c r="H28" i="23"/>
  <c r="H29" i="23"/>
  <c r="H30" i="23"/>
  <c r="H31" i="23"/>
  <c r="H32" i="23"/>
  <c r="H33" i="23"/>
  <c r="H34" i="23"/>
  <c r="H35" i="23"/>
  <c r="H36" i="23"/>
  <c r="H37" i="23"/>
  <c r="H38" i="23"/>
  <c r="F27" i="7" l="1"/>
  <c r="C2" i="18" l="1"/>
  <c r="C2" i="17"/>
  <c r="C2" i="23"/>
  <c r="C2" i="22"/>
  <c r="C2" i="21"/>
  <c r="C2" i="20"/>
  <c r="C2" i="12"/>
  <c r="C2" i="11"/>
  <c r="C2" i="10"/>
  <c r="C2" i="9"/>
  <c r="C2" i="8"/>
  <c r="C2" i="7"/>
  <c r="C2" i="6"/>
  <c r="C2" i="5"/>
  <c r="C2" i="4"/>
  <c r="F2" i="3"/>
  <c r="C3" i="18"/>
  <c r="C3" i="17"/>
  <c r="C3" i="23"/>
  <c r="C3" i="22"/>
  <c r="C3" i="21"/>
  <c r="C3" i="20"/>
  <c r="C3" i="12"/>
  <c r="C3" i="11"/>
  <c r="C3" i="10"/>
  <c r="C3" i="9"/>
  <c r="C3" i="8"/>
  <c r="C3" i="7"/>
  <c r="C3" i="6"/>
  <c r="C3" i="5"/>
  <c r="C3" i="4"/>
  <c r="F3" i="3"/>
  <c r="C4" i="18"/>
  <c r="C4" i="17"/>
  <c r="C4" i="23"/>
  <c r="C4" i="22"/>
  <c r="C4" i="21"/>
  <c r="C4" i="20"/>
  <c r="C4" i="12"/>
  <c r="C4" i="11"/>
  <c r="C4" i="10"/>
  <c r="C4" i="9"/>
  <c r="C4" i="8"/>
  <c r="C4" i="7"/>
  <c r="C4" i="6"/>
  <c r="C4" i="5"/>
  <c r="C4" i="4"/>
  <c r="F4" i="3"/>
  <c r="M34" i="17"/>
  <c r="M33" i="17"/>
  <c r="M32" i="17"/>
  <c r="M31" i="17"/>
  <c r="M30" i="17"/>
  <c r="M29" i="17"/>
  <c r="M28" i="17"/>
  <c r="M27" i="17"/>
  <c r="M26" i="17"/>
  <c r="M25" i="17"/>
  <c r="M24" i="17"/>
  <c r="M23" i="17"/>
  <c r="M22" i="17"/>
  <c r="M21" i="17"/>
  <c r="M20" i="17"/>
  <c r="M19" i="17"/>
  <c r="M18" i="17"/>
  <c r="M17" i="17"/>
  <c r="M16" i="17"/>
  <c r="M15" i="17"/>
  <c r="L37" i="23"/>
  <c r="L36" i="23"/>
  <c r="L35" i="23"/>
  <c r="L34" i="23"/>
  <c r="L33" i="23"/>
  <c r="L32" i="23"/>
  <c r="L31" i="23"/>
  <c r="L30" i="23"/>
  <c r="L29" i="23"/>
  <c r="L28" i="23"/>
  <c r="L27" i="23"/>
  <c r="L26" i="23"/>
  <c r="L25" i="23"/>
  <c r="L24" i="23"/>
  <c r="L23" i="23"/>
  <c r="L22" i="23"/>
  <c r="L21" i="23"/>
  <c r="L20" i="23"/>
  <c r="L19" i="23"/>
  <c r="L18" i="23"/>
  <c r="L33" i="22"/>
  <c r="L32" i="22"/>
  <c r="L31" i="22"/>
  <c r="L30" i="22"/>
  <c r="L29" i="22"/>
  <c r="L28" i="22"/>
  <c r="L27" i="22"/>
  <c r="L26" i="22"/>
  <c r="L25" i="22"/>
  <c r="L24" i="22"/>
  <c r="L23" i="22"/>
  <c r="L22" i="22"/>
  <c r="L21" i="22"/>
  <c r="L20" i="22"/>
  <c r="L19" i="22"/>
  <c r="L18" i="22"/>
  <c r="L17" i="22"/>
  <c r="L16" i="22"/>
  <c r="L15" i="22"/>
  <c r="L14" i="22"/>
  <c r="N35" i="21"/>
  <c r="N34" i="21"/>
  <c r="N33" i="21"/>
  <c r="N32" i="21"/>
  <c r="N31" i="21"/>
  <c r="N30" i="21"/>
  <c r="N29" i="21"/>
  <c r="N28" i="21"/>
  <c r="N27" i="21"/>
  <c r="N26" i="21"/>
  <c r="N25" i="21"/>
  <c r="N24" i="21"/>
  <c r="N23" i="21"/>
  <c r="N22" i="21"/>
  <c r="N21" i="21"/>
  <c r="N20" i="21"/>
  <c r="N19" i="21"/>
  <c r="N18" i="21"/>
  <c r="N17" i="21"/>
  <c r="N16" i="21"/>
  <c r="O33" i="12"/>
  <c r="O32" i="12"/>
  <c r="O31" i="12"/>
  <c r="O30" i="12"/>
  <c r="O29" i="12"/>
  <c r="O28" i="12"/>
  <c r="O27" i="12"/>
  <c r="O26" i="12"/>
  <c r="O25" i="12"/>
  <c r="O24" i="12"/>
  <c r="O23" i="12"/>
  <c r="O22" i="12"/>
  <c r="O21" i="12"/>
  <c r="O20" i="12"/>
  <c r="O19" i="12"/>
  <c r="O18" i="12"/>
  <c r="O17" i="12"/>
  <c r="O16" i="12"/>
  <c r="O15" i="12"/>
  <c r="O14" i="12"/>
  <c r="O35" i="11"/>
  <c r="M35" i="11"/>
  <c r="N35" i="11" s="1"/>
  <c r="O34" i="11"/>
  <c r="M34" i="11"/>
  <c r="N34" i="11" s="1"/>
  <c r="O33" i="11"/>
  <c r="M33" i="11"/>
  <c r="N33" i="11" s="1"/>
  <c r="O32" i="11"/>
  <c r="M32" i="11"/>
  <c r="N32" i="11" s="1"/>
  <c r="O31" i="11"/>
  <c r="M31" i="11"/>
  <c r="N31" i="11" s="1"/>
  <c r="O30" i="11"/>
  <c r="M30" i="11"/>
  <c r="N30" i="11" s="1"/>
  <c r="O29" i="11"/>
  <c r="M29" i="11"/>
  <c r="N29" i="11" s="1"/>
  <c r="O28" i="11"/>
  <c r="M28" i="11"/>
  <c r="N28" i="11" s="1"/>
  <c r="O27" i="11"/>
  <c r="M27" i="11"/>
  <c r="N27" i="11" s="1"/>
  <c r="O26" i="11"/>
  <c r="M26" i="11"/>
  <c r="N26" i="11" s="1"/>
  <c r="O25" i="11"/>
  <c r="M25" i="11"/>
  <c r="N25" i="11" s="1"/>
  <c r="O24" i="11"/>
  <c r="M24" i="11"/>
  <c r="N24" i="11" s="1"/>
  <c r="O23" i="11"/>
  <c r="M23" i="11"/>
  <c r="N23" i="11" s="1"/>
  <c r="O22" i="11"/>
  <c r="M22" i="11"/>
  <c r="N22" i="11" s="1"/>
  <c r="O21" i="11"/>
  <c r="M21" i="11"/>
  <c r="N21" i="11" s="1"/>
  <c r="O20" i="11"/>
  <c r="M20" i="11"/>
  <c r="N20" i="11" s="1"/>
  <c r="O19" i="11"/>
  <c r="M19" i="11"/>
  <c r="N19" i="11" s="1"/>
  <c r="O18" i="11"/>
  <c r="M18" i="11"/>
  <c r="N18" i="11" s="1"/>
  <c r="O17" i="11"/>
  <c r="M17" i="11"/>
  <c r="N17" i="11" s="1"/>
  <c r="O16" i="11"/>
  <c r="M16" i="11"/>
  <c r="N16" i="11" s="1"/>
  <c r="Q34" i="10"/>
  <c r="L34" i="10"/>
  <c r="M34" i="10" s="1"/>
  <c r="Q33" i="10"/>
  <c r="L33" i="10"/>
  <c r="M33" i="10" s="1"/>
  <c r="Q32" i="10"/>
  <c r="L32" i="10"/>
  <c r="M32" i="10" s="1"/>
  <c r="Q31" i="10"/>
  <c r="L31" i="10"/>
  <c r="M31" i="10" s="1"/>
  <c r="Q30" i="10"/>
  <c r="L30" i="10"/>
  <c r="M30" i="10" s="1"/>
  <c r="Q29" i="10"/>
  <c r="L29" i="10"/>
  <c r="M29" i="10" s="1"/>
  <c r="Q28" i="10"/>
  <c r="L28" i="10"/>
  <c r="M28" i="10" s="1"/>
  <c r="Q27" i="10"/>
  <c r="L27" i="10"/>
  <c r="M27" i="10" s="1"/>
  <c r="Q26" i="10"/>
  <c r="L26" i="10"/>
  <c r="M26" i="10" s="1"/>
  <c r="Q25" i="10"/>
  <c r="L25" i="10"/>
  <c r="M25" i="10" s="1"/>
  <c r="Q24" i="10"/>
  <c r="L24" i="10"/>
  <c r="M24" i="10" s="1"/>
  <c r="Q23" i="10"/>
  <c r="L23" i="10"/>
  <c r="M23" i="10" s="1"/>
  <c r="Q22" i="10"/>
  <c r="L22" i="10"/>
  <c r="M22" i="10" s="1"/>
  <c r="Q21" i="10"/>
  <c r="L21" i="10"/>
  <c r="M21" i="10" s="1"/>
  <c r="Q20" i="10"/>
  <c r="L20" i="10"/>
  <c r="M20" i="10" s="1"/>
  <c r="Q19" i="10"/>
  <c r="L19" i="10"/>
  <c r="M19" i="10" s="1"/>
  <c r="Q18" i="10"/>
  <c r="L18" i="10"/>
  <c r="M18" i="10" s="1"/>
  <c r="Q17" i="10"/>
  <c r="L17" i="10"/>
  <c r="M17" i="10" s="1"/>
  <c r="Q16" i="10"/>
  <c r="L16" i="10"/>
  <c r="M16" i="10" s="1"/>
  <c r="Q15" i="10"/>
  <c r="L15" i="10"/>
  <c r="M15" i="10" s="1"/>
  <c r="K38" i="9"/>
  <c r="L38" i="9" s="1"/>
  <c r="K37" i="9"/>
  <c r="L37" i="9" s="1"/>
  <c r="K36" i="9"/>
  <c r="L36" i="9" s="1"/>
  <c r="K35" i="9"/>
  <c r="L35" i="9" s="1"/>
  <c r="K34" i="9"/>
  <c r="L34" i="9" s="1"/>
  <c r="K33" i="9"/>
  <c r="L33" i="9" s="1"/>
  <c r="K32" i="9"/>
  <c r="L32" i="9" s="1"/>
  <c r="K31" i="9"/>
  <c r="L31" i="9" s="1"/>
  <c r="K30" i="9"/>
  <c r="L30" i="9" s="1"/>
  <c r="K29" i="9"/>
  <c r="L29" i="9" s="1"/>
  <c r="K28" i="9"/>
  <c r="L28" i="9" s="1"/>
  <c r="K27" i="9"/>
  <c r="L27" i="9" s="1"/>
  <c r="K26" i="9"/>
  <c r="L26" i="9" s="1"/>
  <c r="K25" i="9"/>
  <c r="L25" i="9" s="1"/>
  <c r="K24" i="9"/>
  <c r="L24" i="9" s="1"/>
  <c r="K23" i="9"/>
  <c r="L23" i="9" s="1"/>
  <c r="K22" i="9"/>
  <c r="L22" i="9" s="1"/>
  <c r="K21" i="9"/>
  <c r="L21" i="9" s="1"/>
  <c r="K20" i="9"/>
  <c r="L20" i="9" s="1"/>
  <c r="K19" i="9"/>
  <c r="L19" i="9" s="1"/>
  <c r="Z36" i="8"/>
  <c r="P36" i="8"/>
  <c r="N36" i="8"/>
  <c r="O36" i="8" s="1"/>
  <c r="Z35" i="8"/>
  <c r="P35" i="8"/>
  <c r="N35" i="8"/>
  <c r="O35" i="8" s="1"/>
  <c r="Z34" i="8"/>
  <c r="P34" i="8"/>
  <c r="N34" i="8"/>
  <c r="O34" i="8" s="1"/>
  <c r="Z33" i="8"/>
  <c r="P33" i="8"/>
  <c r="N33" i="8"/>
  <c r="O33" i="8" s="1"/>
  <c r="Z32" i="8"/>
  <c r="P32" i="8"/>
  <c r="N32" i="8"/>
  <c r="O32" i="8" s="1"/>
  <c r="Z31" i="8"/>
  <c r="P31" i="8"/>
  <c r="N31" i="8"/>
  <c r="O31" i="8" s="1"/>
  <c r="Z30" i="8"/>
  <c r="P30" i="8"/>
  <c r="N30" i="8"/>
  <c r="O30" i="8" s="1"/>
  <c r="Z29" i="8"/>
  <c r="P29" i="8"/>
  <c r="N29" i="8"/>
  <c r="O29" i="8" s="1"/>
  <c r="Z28" i="8"/>
  <c r="P28" i="8"/>
  <c r="N28" i="8"/>
  <c r="O28" i="8" s="1"/>
  <c r="Z27" i="8"/>
  <c r="P27" i="8"/>
  <c r="N27" i="8"/>
  <c r="O27" i="8" s="1"/>
  <c r="Z26" i="8"/>
  <c r="P26" i="8"/>
  <c r="N26" i="8"/>
  <c r="O26" i="8" s="1"/>
  <c r="Z25" i="8"/>
  <c r="P25" i="8"/>
  <c r="N25" i="8"/>
  <c r="O25" i="8" s="1"/>
  <c r="Z24" i="8"/>
  <c r="P24" i="8"/>
  <c r="N24" i="8"/>
  <c r="O24" i="8" s="1"/>
  <c r="Z23" i="8"/>
  <c r="P23" i="8"/>
  <c r="N23" i="8"/>
  <c r="O23" i="8" s="1"/>
  <c r="Z22" i="8"/>
  <c r="P22" i="8"/>
  <c r="N22" i="8"/>
  <c r="O22" i="8" s="1"/>
  <c r="Z21" i="8"/>
  <c r="P21" i="8"/>
  <c r="N21" i="8"/>
  <c r="O21" i="8" s="1"/>
  <c r="Z20" i="8"/>
  <c r="P20" i="8"/>
  <c r="N20" i="8"/>
  <c r="O20" i="8" s="1"/>
  <c r="Z19" i="8"/>
  <c r="P19" i="8"/>
  <c r="N19" i="8"/>
  <c r="O19" i="8" s="1"/>
  <c r="Z18" i="8"/>
  <c r="P18" i="8"/>
  <c r="N18" i="8"/>
  <c r="O18" i="8" s="1"/>
  <c r="Z17" i="8"/>
  <c r="P17" i="8"/>
  <c r="N17" i="8"/>
  <c r="O17" i="8" s="1"/>
  <c r="M35" i="7"/>
  <c r="K35" i="7"/>
  <c r="L35" i="7" s="1"/>
  <c r="M34" i="7"/>
  <c r="K34" i="7"/>
  <c r="L34" i="7" s="1"/>
  <c r="M33" i="7"/>
  <c r="K33" i="7"/>
  <c r="L33" i="7" s="1"/>
  <c r="M32" i="7"/>
  <c r="K32" i="7"/>
  <c r="L32" i="7" s="1"/>
  <c r="M31" i="7"/>
  <c r="K31" i="7"/>
  <c r="L31" i="7" s="1"/>
  <c r="M30" i="7"/>
  <c r="K30" i="7"/>
  <c r="L30" i="7" s="1"/>
  <c r="M29" i="7"/>
  <c r="K29" i="7"/>
  <c r="L29" i="7" s="1"/>
  <c r="M28" i="7"/>
  <c r="K28" i="7"/>
  <c r="L28" i="7" s="1"/>
  <c r="M27" i="7"/>
  <c r="K27" i="7"/>
  <c r="L27" i="7" s="1"/>
  <c r="M26" i="7"/>
  <c r="K26" i="7"/>
  <c r="L26" i="7" s="1"/>
  <c r="M25" i="7"/>
  <c r="K25" i="7"/>
  <c r="L25" i="7" s="1"/>
  <c r="M24" i="7"/>
  <c r="K24" i="7"/>
  <c r="L24" i="7" s="1"/>
  <c r="M23" i="7"/>
  <c r="K23" i="7"/>
  <c r="L23" i="7" s="1"/>
  <c r="M22" i="7"/>
  <c r="K22" i="7"/>
  <c r="L22" i="7" s="1"/>
  <c r="M21" i="7"/>
  <c r="K21" i="7"/>
  <c r="L21" i="7" s="1"/>
  <c r="M20" i="7"/>
  <c r="K20" i="7"/>
  <c r="L20" i="7" s="1"/>
  <c r="M19" i="7"/>
  <c r="K19" i="7"/>
  <c r="L19" i="7" s="1"/>
  <c r="M18" i="7"/>
  <c r="K18" i="7"/>
  <c r="L18" i="7" s="1"/>
  <c r="M17" i="7"/>
  <c r="K17" i="7"/>
  <c r="L17" i="7" s="1"/>
  <c r="M16" i="7"/>
  <c r="K16" i="7"/>
  <c r="L16" i="7" s="1"/>
  <c r="L41" i="6"/>
  <c r="M41" i="6" s="1"/>
  <c r="L40" i="6"/>
  <c r="M40" i="6" s="1"/>
  <c r="L39" i="6"/>
  <c r="M39" i="6" s="1"/>
  <c r="L38" i="6"/>
  <c r="M38" i="6" s="1"/>
  <c r="L37" i="6"/>
  <c r="M37" i="6" s="1"/>
  <c r="L36" i="6"/>
  <c r="M36" i="6" s="1"/>
  <c r="L35" i="6"/>
  <c r="M35" i="6" s="1"/>
  <c r="L34" i="6"/>
  <c r="M34" i="6" s="1"/>
  <c r="L33" i="6"/>
  <c r="M33" i="6" s="1"/>
  <c r="L32" i="6"/>
  <c r="M32" i="6" s="1"/>
  <c r="L31" i="6"/>
  <c r="M31" i="6" s="1"/>
  <c r="L30" i="6"/>
  <c r="M30" i="6" s="1"/>
  <c r="L29" i="6"/>
  <c r="M29" i="6" s="1"/>
  <c r="L28" i="6"/>
  <c r="M28" i="6" s="1"/>
  <c r="L27" i="6"/>
  <c r="M27" i="6" s="1"/>
  <c r="L26" i="6"/>
  <c r="M26" i="6" s="1"/>
  <c r="L25" i="6"/>
  <c r="M25" i="6" s="1"/>
  <c r="L24" i="6"/>
  <c r="M24" i="6" s="1"/>
  <c r="L23" i="6"/>
  <c r="M23" i="6" s="1"/>
  <c r="L22" i="6"/>
  <c r="M22" i="6" s="1"/>
  <c r="L21" i="6"/>
  <c r="M21" i="6" s="1"/>
  <c r="J36" i="5"/>
  <c r="K36" i="5" s="1"/>
  <c r="J35" i="5"/>
  <c r="K35" i="5" s="1"/>
  <c r="J34" i="5"/>
  <c r="K34" i="5" s="1"/>
  <c r="J33" i="5"/>
  <c r="K33" i="5" s="1"/>
  <c r="J32" i="5"/>
  <c r="K32" i="5" s="1"/>
  <c r="J31" i="5"/>
  <c r="K31" i="5" s="1"/>
  <c r="J30" i="5"/>
  <c r="K30" i="5" s="1"/>
  <c r="J29" i="5"/>
  <c r="K29" i="5" s="1"/>
  <c r="J28" i="5"/>
  <c r="K28" i="5" s="1"/>
  <c r="J27" i="5"/>
  <c r="K27" i="5" s="1"/>
  <c r="J26" i="5"/>
  <c r="K26" i="5" s="1"/>
  <c r="J25" i="5"/>
  <c r="K25" i="5" s="1"/>
  <c r="J24" i="5"/>
  <c r="K24" i="5" s="1"/>
  <c r="J23" i="5"/>
  <c r="K23" i="5" s="1"/>
  <c r="J22" i="5"/>
  <c r="K22" i="5" s="1"/>
  <c r="J21" i="5"/>
  <c r="K21" i="5" s="1"/>
  <c r="J20" i="5"/>
  <c r="K20" i="5" s="1"/>
  <c r="J19" i="5"/>
  <c r="K19" i="5" s="1"/>
  <c r="J18" i="5"/>
  <c r="K18" i="5" s="1"/>
  <c r="J17" i="5"/>
  <c r="K17" i="5" s="1"/>
  <c r="J36" i="4"/>
  <c r="K36" i="4" s="1"/>
  <c r="J35" i="4"/>
  <c r="K35" i="4" s="1"/>
  <c r="J34" i="4"/>
  <c r="K34" i="4" s="1"/>
  <c r="J33" i="4"/>
  <c r="K33" i="4" s="1"/>
  <c r="J32" i="4"/>
  <c r="K32" i="4" s="1"/>
  <c r="J31" i="4"/>
  <c r="K31" i="4" s="1"/>
  <c r="J30" i="4"/>
  <c r="K30" i="4" s="1"/>
  <c r="J29" i="4"/>
  <c r="K29" i="4" s="1"/>
  <c r="J28" i="4"/>
  <c r="K28" i="4" s="1"/>
  <c r="J27" i="4"/>
  <c r="K27" i="4" s="1"/>
  <c r="J26" i="4"/>
  <c r="K26" i="4" s="1"/>
  <c r="J25" i="4"/>
  <c r="K25" i="4" s="1"/>
  <c r="J24" i="4"/>
  <c r="K24" i="4" s="1"/>
  <c r="J23" i="4"/>
  <c r="K23" i="4" s="1"/>
  <c r="J22" i="4"/>
  <c r="K22" i="4" s="1"/>
  <c r="J21" i="4"/>
  <c r="K21" i="4" s="1"/>
  <c r="J20" i="4"/>
  <c r="K20" i="4" s="1"/>
  <c r="J19" i="4"/>
  <c r="K19" i="4" s="1"/>
  <c r="J18" i="4"/>
  <c r="K18" i="4" s="1"/>
  <c r="J17" i="4"/>
  <c r="K17" i="4" s="1"/>
  <c r="K16" i="4"/>
  <c r="J12" i="18" l="1"/>
  <c r="K23" i="2"/>
  <c r="B29" i="2" s="1"/>
  <c r="K23" i="25"/>
  <c r="K21" i="25" s="1"/>
  <c r="J15" i="12"/>
  <c r="J14" i="12"/>
  <c r="J38" i="23" l="1"/>
  <c r="J37" i="23"/>
  <c r="E37" i="23"/>
  <c r="J36" i="23"/>
  <c r="J35" i="23"/>
  <c r="J34" i="23"/>
  <c r="J33" i="23"/>
  <c r="E33" i="23"/>
  <c r="J32" i="23"/>
  <c r="J31" i="23"/>
  <c r="E31" i="23"/>
  <c r="J30" i="23"/>
  <c r="J29" i="23"/>
  <c r="E29" i="23"/>
  <c r="J28" i="23"/>
  <c r="J27" i="23"/>
  <c r="E27" i="23"/>
  <c r="J26" i="23"/>
  <c r="J25" i="23"/>
  <c r="E25" i="23"/>
  <c r="J24" i="23"/>
  <c r="J23" i="23"/>
  <c r="E23" i="23"/>
  <c r="J22" i="23"/>
  <c r="E22" i="23"/>
  <c r="J21" i="23"/>
  <c r="J20" i="23"/>
  <c r="E20" i="23"/>
  <c r="J19" i="23"/>
  <c r="E19" i="23"/>
  <c r="H19" i="23" s="1"/>
  <c r="E38" i="23"/>
  <c r="E36" i="23"/>
  <c r="E35" i="23"/>
  <c r="E34" i="23"/>
  <c r="E32" i="23"/>
  <c r="E30" i="23"/>
  <c r="E28" i="23"/>
  <c r="E26" i="23"/>
  <c r="E24" i="23"/>
  <c r="E21" i="23"/>
  <c r="J34" i="22"/>
  <c r="O33" i="22"/>
  <c r="E34" i="22"/>
  <c r="J33" i="22"/>
  <c r="O32" i="22"/>
  <c r="E33" i="22"/>
  <c r="J32" i="22"/>
  <c r="O31" i="22"/>
  <c r="J31" i="22"/>
  <c r="O30" i="22"/>
  <c r="J30" i="22"/>
  <c r="O29" i="22"/>
  <c r="J29" i="22"/>
  <c r="O28" i="22"/>
  <c r="E29" i="22"/>
  <c r="J28" i="22"/>
  <c r="O27" i="22"/>
  <c r="J27" i="22"/>
  <c r="O26" i="22"/>
  <c r="J26" i="22"/>
  <c r="O25" i="22"/>
  <c r="E26" i="22"/>
  <c r="J25" i="22"/>
  <c r="O24" i="22"/>
  <c r="J24" i="22"/>
  <c r="O23" i="22"/>
  <c r="J23" i="22"/>
  <c r="O22" i="22"/>
  <c r="E23" i="22"/>
  <c r="J22" i="22"/>
  <c r="O21" i="22"/>
  <c r="E22" i="22"/>
  <c r="J21" i="22"/>
  <c r="O20" i="22"/>
  <c r="J20" i="22"/>
  <c r="O19" i="22"/>
  <c r="J19" i="22"/>
  <c r="O18" i="22"/>
  <c r="E19" i="22"/>
  <c r="J18" i="22"/>
  <c r="O17" i="22"/>
  <c r="E18" i="22"/>
  <c r="J17" i="22"/>
  <c r="O16" i="22"/>
  <c r="J16" i="22"/>
  <c r="O15" i="22"/>
  <c r="E16" i="22"/>
  <c r="J15" i="22"/>
  <c r="E15" i="22"/>
  <c r="E32" i="22"/>
  <c r="E31" i="22"/>
  <c r="E30" i="22"/>
  <c r="E28" i="22"/>
  <c r="H28" i="22" s="1"/>
  <c r="I28" i="22" s="1"/>
  <c r="E27" i="22"/>
  <c r="E25" i="22"/>
  <c r="E24" i="22"/>
  <c r="E21" i="22"/>
  <c r="E20" i="22"/>
  <c r="E17" i="22"/>
  <c r="M30" i="22"/>
  <c r="N30" i="22" s="1"/>
  <c r="H17" i="22" l="1"/>
  <c r="I17" i="22" s="1"/>
  <c r="H25" i="22"/>
  <c r="I25" i="22" s="1"/>
  <c r="H18" i="22"/>
  <c r="I18" i="22" s="1"/>
  <c r="H21" i="22"/>
  <c r="I21" i="22" s="1"/>
  <c r="H22" i="22"/>
  <c r="I22" i="22" s="1"/>
  <c r="H26" i="22"/>
  <c r="I26" i="22" s="1"/>
  <c r="H24" i="22"/>
  <c r="I24" i="22" s="1"/>
  <c r="H20" i="22"/>
  <c r="I20" i="22" s="1"/>
  <c r="H19" i="22"/>
  <c r="I19" i="22" s="1"/>
  <c r="H34" i="22"/>
  <c r="I34" i="22" s="1"/>
  <c r="H30" i="22"/>
  <c r="I30" i="22" s="1"/>
  <c r="F23" i="23"/>
  <c r="H39" i="23"/>
  <c r="F31" i="23"/>
  <c r="H27" i="22"/>
  <c r="I27" i="22" s="1"/>
  <c r="H29" i="22"/>
  <c r="I29" i="22" s="1"/>
  <c r="H33" i="22"/>
  <c r="I33" i="22" s="1"/>
  <c r="H16" i="22"/>
  <c r="I16" i="22" s="1"/>
  <c r="H23" i="22"/>
  <c r="I23" i="22" s="1"/>
  <c r="F23" i="22"/>
  <c r="M33" i="22"/>
  <c r="N33" i="22" s="1"/>
  <c r="F15" i="22"/>
  <c r="M15" i="22"/>
  <c r="N15" i="22" s="1"/>
  <c r="F19" i="22"/>
  <c r="M31" i="22"/>
  <c r="N31" i="22" s="1"/>
  <c r="M32" i="22"/>
  <c r="N32" i="22" s="1"/>
  <c r="F19" i="23"/>
  <c r="F35" i="23"/>
  <c r="F27" i="22"/>
  <c r="H31" i="22"/>
  <c r="I31" i="22" s="1"/>
  <c r="F27" i="23"/>
  <c r="H32" i="22"/>
  <c r="I32" i="22" s="1"/>
  <c r="M14" i="22"/>
  <c r="N14" i="22" s="1"/>
  <c r="O14" i="22" s="1"/>
  <c r="H15" i="22" s="1"/>
  <c r="I15" i="22" s="1"/>
  <c r="M16" i="22"/>
  <c r="N16" i="22" s="1"/>
  <c r="M17" i="22"/>
  <c r="N17" i="22" s="1"/>
  <c r="M18" i="22"/>
  <c r="N18" i="22" s="1"/>
  <c r="M19" i="22"/>
  <c r="N19" i="22" s="1"/>
  <c r="M20" i="22"/>
  <c r="N20" i="22" s="1"/>
  <c r="M21" i="22"/>
  <c r="N21" i="22" s="1"/>
  <c r="M22" i="22"/>
  <c r="N22" i="22" s="1"/>
  <c r="M23" i="22"/>
  <c r="N23" i="22" s="1"/>
  <c r="M24" i="22"/>
  <c r="N24" i="22" s="1"/>
  <c r="M25" i="22"/>
  <c r="N25" i="22" s="1"/>
  <c r="M26" i="22"/>
  <c r="N26" i="22" s="1"/>
  <c r="M27" i="22"/>
  <c r="N27" i="22" s="1"/>
  <c r="M28" i="22"/>
  <c r="N28" i="22" s="1"/>
  <c r="M29" i="22"/>
  <c r="N29" i="22" s="1"/>
  <c r="K20" i="23"/>
  <c r="K22" i="23"/>
  <c r="K24" i="23"/>
  <c r="K26" i="23"/>
  <c r="K28" i="23"/>
  <c r="K30" i="23"/>
  <c r="K32" i="23"/>
  <c r="K34" i="23"/>
  <c r="K36" i="23"/>
  <c r="K38" i="23"/>
  <c r="F21" i="23"/>
  <c r="F25" i="23"/>
  <c r="F29" i="23"/>
  <c r="F33" i="23"/>
  <c r="F37" i="23"/>
  <c r="K19" i="23"/>
  <c r="N15" i="12" s="1"/>
  <c r="K21" i="23"/>
  <c r="K23" i="23"/>
  <c r="K25" i="23"/>
  <c r="K27" i="23"/>
  <c r="K29" i="23"/>
  <c r="K31" i="23"/>
  <c r="K33" i="23"/>
  <c r="K35" i="23"/>
  <c r="K37" i="23"/>
  <c r="F20" i="23"/>
  <c r="F22" i="23"/>
  <c r="F24" i="23"/>
  <c r="F26" i="23"/>
  <c r="F28" i="23"/>
  <c r="F30" i="23"/>
  <c r="F32" i="23"/>
  <c r="F34" i="23"/>
  <c r="F36" i="23"/>
  <c r="F38" i="23"/>
  <c r="F17" i="22"/>
  <c r="F21" i="22"/>
  <c r="F25" i="22"/>
  <c r="F29" i="22"/>
  <c r="F33" i="22"/>
  <c r="K17" i="22"/>
  <c r="K19" i="22"/>
  <c r="K21" i="22"/>
  <c r="K23" i="22"/>
  <c r="K25" i="22"/>
  <c r="K27" i="22"/>
  <c r="K29" i="22"/>
  <c r="K31" i="22"/>
  <c r="K33" i="22"/>
  <c r="F31" i="22"/>
  <c r="K16" i="22"/>
  <c r="K18" i="22"/>
  <c r="K20" i="22"/>
  <c r="K22" i="22"/>
  <c r="K24" i="22"/>
  <c r="K26" i="22"/>
  <c r="K28" i="22"/>
  <c r="K30" i="22"/>
  <c r="K32" i="22"/>
  <c r="K34" i="22"/>
  <c r="F16" i="22"/>
  <c r="F18" i="22"/>
  <c r="F20" i="22"/>
  <c r="F22" i="22"/>
  <c r="F24" i="22"/>
  <c r="F26" i="22"/>
  <c r="F28" i="22"/>
  <c r="F30" i="22"/>
  <c r="F32" i="22"/>
  <c r="F34" i="22"/>
  <c r="N14" i="12" l="1"/>
  <c r="K15" i="22"/>
  <c r="H35" i="22"/>
  <c r="I35" i="22"/>
  <c r="S35" i="21"/>
  <c r="S34" i="21"/>
  <c r="S33" i="21"/>
  <c r="S32" i="21"/>
  <c r="S31" i="21"/>
  <c r="S30" i="21"/>
  <c r="S29" i="21"/>
  <c r="S28" i="21"/>
  <c r="S27" i="21"/>
  <c r="S26" i="21"/>
  <c r="S25" i="21"/>
  <c r="S24" i="21"/>
  <c r="S23" i="21"/>
  <c r="S22" i="21"/>
  <c r="S21" i="21"/>
  <c r="S20" i="21"/>
  <c r="S19" i="21"/>
  <c r="S18" i="21"/>
  <c r="S17" i="21"/>
  <c r="L36" i="21"/>
  <c r="Q35" i="21"/>
  <c r="O35" i="21"/>
  <c r="E36" i="21"/>
  <c r="L35" i="21"/>
  <c r="Q34" i="21"/>
  <c r="O34" i="21"/>
  <c r="E35" i="21"/>
  <c r="L34" i="21"/>
  <c r="Q33" i="21"/>
  <c r="O33" i="21"/>
  <c r="E34" i="21"/>
  <c r="L33" i="21"/>
  <c r="Q32" i="21"/>
  <c r="O32" i="21"/>
  <c r="E33" i="21"/>
  <c r="L32" i="21"/>
  <c r="Q31" i="21"/>
  <c r="O31" i="21"/>
  <c r="E32" i="21"/>
  <c r="L31" i="21"/>
  <c r="Q30" i="21"/>
  <c r="O30" i="21"/>
  <c r="E31" i="21"/>
  <c r="L30" i="21"/>
  <c r="Q29" i="21"/>
  <c r="O29" i="21"/>
  <c r="E30" i="21"/>
  <c r="L29" i="21"/>
  <c r="Q28" i="21"/>
  <c r="O28" i="21"/>
  <c r="E29" i="21"/>
  <c r="L28" i="21"/>
  <c r="Q27" i="21"/>
  <c r="O27" i="21"/>
  <c r="E28" i="21"/>
  <c r="L27" i="21"/>
  <c r="Q26" i="21"/>
  <c r="O26" i="21"/>
  <c r="E27" i="21"/>
  <c r="L26" i="21"/>
  <c r="Q25" i="21"/>
  <c r="O25" i="21"/>
  <c r="E26" i="21"/>
  <c r="L25" i="21"/>
  <c r="Q24" i="21"/>
  <c r="O24" i="21"/>
  <c r="E25" i="21"/>
  <c r="L24" i="21"/>
  <c r="Q23" i="21"/>
  <c r="O23" i="21"/>
  <c r="E24" i="21"/>
  <c r="L23" i="21"/>
  <c r="Q22" i="21"/>
  <c r="O22" i="21"/>
  <c r="E23" i="21"/>
  <c r="L22" i="21"/>
  <c r="Q21" i="21"/>
  <c r="O21" i="21"/>
  <c r="E22" i="21"/>
  <c r="L21" i="21"/>
  <c r="Q20" i="21"/>
  <c r="O20" i="21"/>
  <c r="E21" i="21"/>
  <c r="L20" i="21"/>
  <c r="Q19" i="21"/>
  <c r="O19" i="21"/>
  <c r="E20" i="21"/>
  <c r="L19" i="21"/>
  <c r="Q18" i="21"/>
  <c r="O18" i="21"/>
  <c r="E19" i="21"/>
  <c r="L18" i="21"/>
  <c r="Q17" i="21"/>
  <c r="O17" i="21"/>
  <c r="E18" i="21"/>
  <c r="L17" i="21"/>
  <c r="Q16" i="21"/>
  <c r="O16" i="21"/>
  <c r="E17" i="21"/>
  <c r="P33" i="21"/>
  <c r="M14" i="12" l="1"/>
  <c r="M15" i="12"/>
  <c r="R33" i="21"/>
  <c r="I24" i="21"/>
  <c r="J24" i="21" s="1"/>
  <c r="I28" i="21"/>
  <c r="J28" i="21" s="1"/>
  <c r="I32" i="21"/>
  <c r="J32" i="21" s="1"/>
  <c r="I36" i="21"/>
  <c r="J36" i="21" s="1"/>
  <c r="I20" i="21"/>
  <c r="J20" i="21" s="1"/>
  <c r="F17" i="21"/>
  <c r="P16" i="21"/>
  <c r="R16" i="21" s="1"/>
  <c r="S16" i="21" s="1"/>
  <c r="M17" i="21" s="1"/>
  <c r="P17" i="21"/>
  <c r="R17" i="21" s="1"/>
  <c r="P24" i="21"/>
  <c r="R24" i="21" s="1"/>
  <c r="P32" i="21"/>
  <c r="R32" i="21" s="1"/>
  <c r="P20" i="21"/>
  <c r="R20" i="21" s="1"/>
  <c r="P28" i="21"/>
  <c r="R28" i="21" s="1"/>
  <c r="M18" i="21"/>
  <c r="F18" i="21"/>
  <c r="I18" i="21"/>
  <c r="J18" i="21" s="1"/>
  <c r="M21" i="21"/>
  <c r="F21" i="21"/>
  <c r="I21" i="21"/>
  <c r="J21" i="21" s="1"/>
  <c r="I29" i="21"/>
  <c r="J29" i="21" s="1"/>
  <c r="M29" i="21"/>
  <c r="F29" i="21"/>
  <c r="M22" i="21"/>
  <c r="F22" i="21"/>
  <c r="I22" i="21"/>
  <c r="J22" i="21" s="1"/>
  <c r="I23" i="21"/>
  <c r="J23" i="21" s="1"/>
  <c r="M23" i="21"/>
  <c r="F23" i="21"/>
  <c r="M30" i="21"/>
  <c r="F30" i="21"/>
  <c r="I30" i="21"/>
  <c r="J30" i="21" s="1"/>
  <c r="I31" i="21"/>
  <c r="J31" i="21" s="1"/>
  <c r="M31" i="21"/>
  <c r="F31" i="21"/>
  <c r="M25" i="21"/>
  <c r="F25" i="21"/>
  <c r="I25" i="21"/>
  <c r="J25" i="21" s="1"/>
  <c r="M33" i="21"/>
  <c r="F33" i="21"/>
  <c r="I33" i="21"/>
  <c r="J33" i="21" s="1"/>
  <c r="I19" i="21"/>
  <c r="J19" i="21" s="1"/>
  <c r="M19" i="21"/>
  <c r="F19" i="21"/>
  <c r="M26" i="21"/>
  <c r="F26" i="21"/>
  <c r="I26" i="21"/>
  <c r="J26" i="21" s="1"/>
  <c r="I27" i="21"/>
  <c r="J27" i="21" s="1"/>
  <c r="M27" i="21"/>
  <c r="F27" i="21"/>
  <c r="M34" i="21"/>
  <c r="F34" i="21"/>
  <c r="I34" i="21"/>
  <c r="J34" i="21" s="1"/>
  <c r="I35" i="21"/>
  <c r="J35" i="21" s="1"/>
  <c r="M35" i="21"/>
  <c r="F35" i="21"/>
  <c r="P19" i="21"/>
  <c r="R19" i="21" s="1"/>
  <c r="F20" i="21"/>
  <c r="M20" i="21"/>
  <c r="P23" i="21"/>
  <c r="R23" i="21" s="1"/>
  <c r="F24" i="21"/>
  <c r="M24" i="21"/>
  <c r="P27" i="21"/>
  <c r="R27" i="21" s="1"/>
  <c r="F28" i="21"/>
  <c r="M28" i="21"/>
  <c r="P31" i="21"/>
  <c r="R31" i="21" s="1"/>
  <c r="F32" i="21"/>
  <c r="M32" i="21"/>
  <c r="P35" i="21"/>
  <c r="R35" i="21" s="1"/>
  <c r="F36" i="21"/>
  <c r="M36" i="21"/>
  <c r="P18" i="21"/>
  <c r="R18" i="21" s="1"/>
  <c r="P22" i="21"/>
  <c r="R22" i="21" s="1"/>
  <c r="P26" i="21"/>
  <c r="R26" i="21" s="1"/>
  <c r="P30" i="21"/>
  <c r="R30" i="21" s="1"/>
  <c r="P34" i="21"/>
  <c r="R34" i="21" s="1"/>
  <c r="P21" i="21"/>
  <c r="R21" i="21" s="1"/>
  <c r="P25" i="21"/>
  <c r="R25" i="21" s="1"/>
  <c r="P29" i="21"/>
  <c r="R29" i="21" s="1"/>
  <c r="M11" i="18"/>
  <c r="R34" i="17"/>
  <c r="S34" i="17" s="1"/>
  <c r="O34" i="17"/>
  <c r="E35" i="17"/>
  <c r="R33" i="17"/>
  <c r="S33" i="17" s="1"/>
  <c r="O33" i="17"/>
  <c r="E34" i="17"/>
  <c r="K34" i="17" s="1"/>
  <c r="L34" i="17" s="1"/>
  <c r="R32" i="17"/>
  <c r="S32" i="17" s="1"/>
  <c r="O32" i="17"/>
  <c r="E33" i="17"/>
  <c r="R31" i="17"/>
  <c r="S31" i="17" s="1"/>
  <c r="O31" i="17"/>
  <c r="E32" i="17"/>
  <c r="R30" i="17"/>
  <c r="S30" i="17" s="1"/>
  <c r="O30" i="17"/>
  <c r="E31" i="17"/>
  <c r="R29" i="17"/>
  <c r="S29" i="17" s="1"/>
  <c r="O29" i="17"/>
  <c r="E30" i="17"/>
  <c r="K30" i="17" s="1"/>
  <c r="L30" i="17" s="1"/>
  <c r="R28" i="17"/>
  <c r="S28" i="17" s="1"/>
  <c r="O28" i="17"/>
  <c r="E29" i="17"/>
  <c r="R27" i="17"/>
  <c r="S27" i="17" s="1"/>
  <c r="O27" i="17"/>
  <c r="E28" i="17"/>
  <c r="R26" i="17"/>
  <c r="S26" i="17" s="1"/>
  <c r="O26" i="17"/>
  <c r="E27" i="17"/>
  <c r="R25" i="17"/>
  <c r="S25" i="17" s="1"/>
  <c r="O25" i="17"/>
  <c r="E26" i="17"/>
  <c r="K26" i="17" s="1"/>
  <c r="L26" i="17" s="1"/>
  <c r="R24" i="17"/>
  <c r="S24" i="17" s="1"/>
  <c r="O24" i="17"/>
  <c r="E25" i="17"/>
  <c r="R23" i="17"/>
  <c r="S23" i="17" s="1"/>
  <c r="O23" i="17"/>
  <c r="E24" i="17"/>
  <c r="R22" i="17"/>
  <c r="S22" i="17" s="1"/>
  <c r="O22" i="17"/>
  <c r="E23" i="17"/>
  <c r="R21" i="17"/>
  <c r="S21" i="17" s="1"/>
  <c r="O21" i="17"/>
  <c r="E22" i="17"/>
  <c r="K22" i="17" s="1"/>
  <c r="L22" i="17" s="1"/>
  <c r="R20" i="17"/>
  <c r="S20" i="17" s="1"/>
  <c r="O20" i="17"/>
  <c r="E21" i="17"/>
  <c r="R19" i="17"/>
  <c r="S19" i="17" s="1"/>
  <c r="O19" i="17"/>
  <c r="E20" i="17"/>
  <c r="R18" i="17"/>
  <c r="S18" i="17" s="1"/>
  <c r="O18" i="17"/>
  <c r="E19" i="17"/>
  <c r="R17" i="17"/>
  <c r="S17" i="17" s="1"/>
  <c r="O17" i="17"/>
  <c r="E18" i="17"/>
  <c r="K18" i="17" s="1"/>
  <c r="L18" i="17" s="1"/>
  <c r="R16" i="17"/>
  <c r="S16" i="17" s="1"/>
  <c r="O16" i="17"/>
  <c r="E17" i="17"/>
  <c r="R15" i="17"/>
  <c r="S15" i="17" s="1"/>
  <c r="O15" i="17"/>
  <c r="E16" i="17"/>
  <c r="N33" i="17"/>
  <c r="P33" i="17" s="1"/>
  <c r="Q33" i="17" s="1"/>
  <c r="J35" i="12"/>
  <c r="P33" i="12"/>
  <c r="E33" i="12"/>
  <c r="Q33" i="12" s="1"/>
  <c r="G33" i="12" s="1"/>
  <c r="J33" i="12"/>
  <c r="N33" i="12" s="1"/>
  <c r="P32" i="12"/>
  <c r="E32" i="12"/>
  <c r="Q32" i="12" s="1"/>
  <c r="G32" i="12" s="1"/>
  <c r="J32" i="12"/>
  <c r="N32" i="12" s="1"/>
  <c r="P31" i="12"/>
  <c r="E31" i="12"/>
  <c r="Q31" i="12" s="1"/>
  <c r="G31" i="12" s="1"/>
  <c r="J31" i="12"/>
  <c r="N31" i="12" s="1"/>
  <c r="P30" i="12"/>
  <c r="E30" i="12"/>
  <c r="Q30" i="12" s="1"/>
  <c r="G30" i="12" s="1"/>
  <c r="J30" i="12"/>
  <c r="N30" i="12" s="1"/>
  <c r="P29" i="12"/>
  <c r="E29" i="12"/>
  <c r="Q29" i="12" s="1"/>
  <c r="G29" i="12" s="1"/>
  <c r="J29" i="12"/>
  <c r="N29" i="12" s="1"/>
  <c r="P28" i="12"/>
  <c r="E28" i="12"/>
  <c r="Q28" i="12" s="1"/>
  <c r="G28" i="12" s="1"/>
  <c r="J28" i="12"/>
  <c r="N28" i="12" s="1"/>
  <c r="P27" i="12"/>
  <c r="E27" i="12"/>
  <c r="Q27" i="12" s="1"/>
  <c r="G27" i="12" s="1"/>
  <c r="J27" i="12"/>
  <c r="N27" i="12" s="1"/>
  <c r="P26" i="12"/>
  <c r="E26" i="12"/>
  <c r="Q26" i="12" s="1"/>
  <c r="G26" i="12" s="1"/>
  <c r="J26" i="12"/>
  <c r="N26" i="12" s="1"/>
  <c r="P25" i="12"/>
  <c r="E25" i="12"/>
  <c r="Q25" i="12" s="1"/>
  <c r="G25" i="12" s="1"/>
  <c r="J25" i="12"/>
  <c r="N25" i="12" s="1"/>
  <c r="P24" i="12"/>
  <c r="E24" i="12"/>
  <c r="Q24" i="12" s="1"/>
  <c r="G24" i="12" s="1"/>
  <c r="J24" i="12"/>
  <c r="N24" i="12" s="1"/>
  <c r="P23" i="12"/>
  <c r="E23" i="12"/>
  <c r="Q23" i="12" s="1"/>
  <c r="G23" i="12" s="1"/>
  <c r="J23" i="12"/>
  <c r="N23" i="12" s="1"/>
  <c r="P22" i="12"/>
  <c r="E22" i="12"/>
  <c r="Q22" i="12" s="1"/>
  <c r="G22" i="12" s="1"/>
  <c r="J22" i="12"/>
  <c r="N22" i="12" s="1"/>
  <c r="P21" i="12"/>
  <c r="E21" i="12"/>
  <c r="Q21" i="12" s="1"/>
  <c r="G21" i="12" s="1"/>
  <c r="J21" i="12"/>
  <c r="N21" i="12" s="1"/>
  <c r="P20" i="12"/>
  <c r="E20" i="12"/>
  <c r="Q20" i="12" s="1"/>
  <c r="G20" i="12" s="1"/>
  <c r="J20" i="12"/>
  <c r="N20" i="12" s="1"/>
  <c r="P19" i="12"/>
  <c r="J19" i="12"/>
  <c r="N19" i="12" s="1"/>
  <c r="E19" i="12"/>
  <c r="Q19" i="12" s="1"/>
  <c r="G19" i="12" s="1"/>
  <c r="P18" i="12"/>
  <c r="E18" i="12"/>
  <c r="Q18" i="12" s="1"/>
  <c r="G18" i="12" s="1"/>
  <c r="J18" i="12"/>
  <c r="N18" i="12" s="1"/>
  <c r="P17" i="12"/>
  <c r="E17" i="12"/>
  <c r="Q17" i="12" s="1"/>
  <c r="G17" i="12" s="1"/>
  <c r="J17" i="12"/>
  <c r="N17" i="12" s="1"/>
  <c r="P16" i="12"/>
  <c r="E16" i="12"/>
  <c r="Q16" i="12" s="1"/>
  <c r="G16" i="12" s="1"/>
  <c r="J16" i="12"/>
  <c r="P15" i="12"/>
  <c r="E15" i="12"/>
  <c r="Q15" i="12" s="1"/>
  <c r="P14" i="12"/>
  <c r="E14" i="12"/>
  <c r="Q14" i="12" s="1"/>
  <c r="R35" i="11"/>
  <c r="S35" i="11" s="1"/>
  <c r="P35" i="11"/>
  <c r="H35" i="11"/>
  <c r="R34" i="11"/>
  <c r="S34" i="11" s="1"/>
  <c r="P34" i="11"/>
  <c r="Q34" i="11" s="1"/>
  <c r="H34" i="11"/>
  <c r="R33" i="11"/>
  <c r="S33" i="11" s="1"/>
  <c r="P33" i="11"/>
  <c r="H33" i="11"/>
  <c r="R32" i="11"/>
  <c r="S32" i="11" s="1"/>
  <c r="P32" i="11"/>
  <c r="Q32" i="11" s="1"/>
  <c r="H32" i="11"/>
  <c r="R31" i="11"/>
  <c r="S31" i="11" s="1"/>
  <c r="P31" i="11"/>
  <c r="H31" i="11"/>
  <c r="R30" i="11"/>
  <c r="S30" i="11" s="1"/>
  <c r="P30" i="11"/>
  <c r="H30" i="11"/>
  <c r="R29" i="11"/>
  <c r="S29" i="11" s="1"/>
  <c r="P29" i="11"/>
  <c r="H29" i="11"/>
  <c r="R28" i="11"/>
  <c r="S28" i="11" s="1"/>
  <c r="P28" i="11"/>
  <c r="H28" i="11"/>
  <c r="R27" i="11"/>
  <c r="S27" i="11" s="1"/>
  <c r="P27" i="11"/>
  <c r="H27" i="11"/>
  <c r="R26" i="11"/>
  <c r="S26" i="11" s="1"/>
  <c r="P26" i="11"/>
  <c r="H26" i="11"/>
  <c r="R25" i="11"/>
  <c r="S25" i="11" s="1"/>
  <c r="P25" i="11"/>
  <c r="H25" i="11"/>
  <c r="R24" i="11"/>
  <c r="S24" i="11" s="1"/>
  <c r="P24" i="11"/>
  <c r="H24" i="11"/>
  <c r="R23" i="11"/>
  <c r="S23" i="11" s="1"/>
  <c r="P23" i="11"/>
  <c r="H23" i="11"/>
  <c r="R22" i="11"/>
  <c r="S22" i="11" s="1"/>
  <c r="P22" i="11"/>
  <c r="H22" i="11"/>
  <c r="R21" i="11"/>
  <c r="S21" i="11" s="1"/>
  <c r="P21" i="11"/>
  <c r="H21" i="11"/>
  <c r="R20" i="11"/>
  <c r="S20" i="11" s="1"/>
  <c r="P20" i="11"/>
  <c r="H20" i="11"/>
  <c r="R19" i="11"/>
  <c r="S19" i="11" s="1"/>
  <c r="P19" i="11"/>
  <c r="H19" i="11"/>
  <c r="R18" i="11"/>
  <c r="S18" i="11" s="1"/>
  <c r="P18" i="11"/>
  <c r="H18" i="11"/>
  <c r="R17" i="11"/>
  <c r="S17" i="11" s="1"/>
  <c r="P17" i="11"/>
  <c r="H17" i="11"/>
  <c r="R16" i="11"/>
  <c r="S16" i="11" s="1"/>
  <c r="P16" i="11"/>
  <c r="H16" i="11"/>
  <c r="N34" i="10"/>
  <c r="O34" i="10" s="1"/>
  <c r="H34" i="10"/>
  <c r="K34" i="10" s="1"/>
  <c r="N33" i="10"/>
  <c r="O33" i="10" s="1"/>
  <c r="H33" i="10"/>
  <c r="I33" i="10" s="1"/>
  <c r="N32" i="10"/>
  <c r="O32" i="10" s="1"/>
  <c r="H32" i="10"/>
  <c r="K32" i="10" s="1"/>
  <c r="N31" i="10"/>
  <c r="O31" i="10" s="1"/>
  <c r="H31" i="10"/>
  <c r="I31" i="10" s="1"/>
  <c r="N30" i="10"/>
  <c r="O30" i="10" s="1"/>
  <c r="H30" i="10"/>
  <c r="K30" i="10" s="1"/>
  <c r="N29" i="10"/>
  <c r="O29" i="10" s="1"/>
  <c r="H29" i="10"/>
  <c r="I29" i="10" s="1"/>
  <c r="N28" i="10"/>
  <c r="O28" i="10" s="1"/>
  <c r="H28" i="10"/>
  <c r="K28" i="10" s="1"/>
  <c r="N27" i="10"/>
  <c r="O27" i="10" s="1"/>
  <c r="H27" i="10"/>
  <c r="I27" i="10" s="1"/>
  <c r="N26" i="10"/>
  <c r="O26" i="10" s="1"/>
  <c r="H26" i="10"/>
  <c r="K26" i="10" s="1"/>
  <c r="N25" i="10"/>
  <c r="O25" i="10" s="1"/>
  <c r="H25" i="10"/>
  <c r="I25" i="10" s="1"/>
  <c r="N24" i="10"/>
  <c r="O24" i="10" s="1"/>
  <c r="H24" i="10"/>
  <c r="K24" i="10" s="1"/>
  <c r="N23" i="10"/>
  <c r="O23" i="10" s="1"/>
  <c r="H23" i="10"/>
  <c r="I23" i="10" s="1"/>
  <c r="N22" i="10"/>
  <c r="O22" i="10" s="1"/>
  <c r="H22" i="10"/>
  <c r="K22" i="10" s="1"/>
  <c r="N21" i="10"/>
  <c r="O21" i="10" s="1"/>
  <c r="H21" i="10"/>
  <c r="I21" i="10" s="1"/>
  <c r="N20" i="10"/>
  <c r="O20" i="10" s="1"/>
  <c r="H20" i="10"/>
  <c r="K20" i="10" s="1"/>
  <c r="N19" i="10"/>
  <c r="O19" i="10" s="1"/>
  <c r="H19" i="10"/>
  <c r="I19" i="10" s="1"/>
  <c r="N18" i="10"/>
  <c r="O18" i="10" s="1"/>
  <c r="H18" i="10"/>
  <c r="K18" i="10" s="1"/>
  <c r="N17" i="10"/>
  <c r="O17" i="10" s="1"/>
  <c r="H17" i="10"/>
  <c r="I17" i="10" s="1"/>
  <c r="N16" i="10"/>
  <c r="O16" i="10" s="1"/>
  <c r="H16" i="10"/>
  <c r="K16" i="10" s="1"/>
  <c r="N15" i="10"/>
  <c r="O15" i="10" s="1"/>
  <c r="H15" i="10"/>
  <c r="I15" i="10" s="1"/>
  <c r="Q38" i="9"/>
  <c r="G38" i="9"/>
  <c r="Q37" i="9"/>
  <c r="G37" i="9"/>
  <c r="Q36" i="9"/>
  <c r="G36" i="9"/>
  <c r="Q35" i="9"/>
  <c r="G35" i="9"/>
  <c r="Q34" i="9"/>
  <c r="G34" i="9"/>
  <c r="M34" i="9" s="1"/>
  <c r="N34" i="9" s="1"/>
  <c r="O34" i="9" s="1"/>
  <c r="P34" i="9" s="1"/>
  <c r="Q33" i="9"/>
  <c r="G33" i="9"/>
  <c r="Q32" i="9"/>
  <c r="G32" i="9"/>
  <c r="Q31" i="9"/>
  <c r="G31" i="9"/>
  <c r="Q30" i="9"/>
  <c r="G30" i="9"/>
  <c r="Q29" i="9"/>
  <c r="G29" i="9"/>
  <c r="Q28" i="9"/>
  <c r="G28" i="9"/>
  <c r="Q27" i="9"/>
  <c r="G27" i="9"/>
  <c r="Q26" i="9"/>
  <c r="G26" i="9"/>
  <c r="Q25" i="9"/>
  <c r="G25" i="9"/>
  <c r="Q24" i="9"/>
  <c r="G24" i="9"/>
  <c r="Q23" i="9"/>
  <c r="G23" i="9"/>
  <c r="Q22" i="9"/>
  <c r="G22" i="9"/>
  <c r="Q21" i="9"/>
  <c r="G21" i="9"/>
  <c r="Q20" i="9"/>
  <c r="G20" i="9"/>
  <c r="Q19" i="9"/>
  <c r="G19" i="9"/>
  <c r="G37" i="8"/>
  <c r="AC36" i="8"/>
  <c r="W36" i="8"/>
  <c r="X36" i="8" s="1"/>
  <c r="AB36" i="8" s="1"/>
  <c r="U36" i="8"/>
  <c r="T36" i="8"/>
  <c r="Q36" i="8"/>
  <c r="G36" i="8"/>
  <c r="AC35" i="8"/>
  <c r="W35" i="8"/>
  <c r="X35" i="8" s="1"/>
  <c r="AB35" i="8" s="1"/>
  <c r="U35" i="8"/>
  <c r="T35" i="8"/>
  <c r="Q35" i="8"/>
  <c r="G35" i="8"/>
  <c r="AC34" i="8"/>
  <c r="W34" i="8"/>
  <c r="X34" i="8" s="1"/>
  <c r="AB34" i="8" s="1"/>
  <c r="U34" i="8"/>
  <c r="T34" i="8"/>
  <c r="Q34" i="8"/>
  <c r="G34" i="8"/>
  <c r="AC33" i="8"/>
  <c r="W33" i="8"/>
  <c r="X33" i="8" s="1"/>
  <c r="AB33" i="8" s="1"/>
  <c r="U33" i="8"/>
  <c r="T33" i="8"/>
  <c r="Q33" i="8"/>
  <c r="G33" i="8"/>
  <c r="AC32" i="8"/>
  <c r="W32" i="8"/>
  <c r="X32" i="8" s="1"/>
  <c r="AB32" i="8" s="1"/>
  <c r="U32" i="8"/>
  <c r="T32" i="8"/>
  <c r="Q32" i="8"/>
  <c r="G32" i="8"/>
  <c r="AC31" i="8"/>
  <c r="W31" i="8"/>
  <c r="X31" i="8" s="1"/>
  <c r="AB31" i="8" s="1"/>
  <c r="U31" i="8"/>
  <c r="T31" i="8"/>
  <c r="Q31" i="8"/>
  <c r="G31" i="8"/>
  <c r="AC30" i="8"/>
  <c r="W30" i="8"/>
  <c r="X30" i="8" s="1"/>
  <c r="AB30" i="8" s="1"/>
  <c r="U30" i="8"/>
  <c r="T30" i="8"/>
  <c r="J31" i="8" s="1"/>
  <c r="K31" i="8" s="1"/>
  <c r="Q30" i="8"/>
  <c r="R30" i="8" s="1"/>
  <c r="S30" i="8" s="1"/>
  <c r="G30" i="8"/>
  <c r="AC29" i="8"/>
  <c r="W29" i="8"/>
  <c r="X29" i="8" s="1"/>
  <c r="AB29" i="8" s="1"/>
  <c r="U29" i="8"/>
  <c r="T29" i="8"/>
  <c r="Q29" i="8"/>
  <c r="R29" i="8" s="1"/>
  <c r="S29" i="8" s="1"/>
  <c r="G29" i="8"/>
  <c r="AC28" i="8"/>
  <c r="W28" i="8"/>
  <c r="X28" i="8" s="1"/>
  <c r="AB28" i="8" s="1"/>
  <c r="U28" i="8"/>
  <c r="T28" i="8"/>
  <c r="J29" i="8" s="1"/>
  <c r="K29" i="8" s="1"/>
  <c r="Q28" i="8"/>
  <c r="R28" i="8" s="1"/>
  <c r="S28" i="8" s="1"/>
  <c r="G28" i="8"/>
  <c r="AC27" i="8"/>
  <c r="W27" i="8"/>
  <c r="X27" i="8" s="1"/>
  <c r="AB27" i="8" s="1"/>
  <c r="U27" i="8"/>
  <c r="T27" i="8"/>
  <c r="J28" i="8" s="1"/>
  <c r="K28" i="8" s="1"/>
  <c r="Q27" i="8"/>
  <c r="R27" i="8" s="1"/>
  <c r="S27" i="8" s="1"/>
  <c r="G27" i="8"/>
  <c r="AC26" i="8"/>
  <c r="W26" i="8"/>
  <c r="X26" i="8" s="1"/>
  <c r="AB26" i="8" s="1"/>
  <c r="U26" i="8"/>
  <c r="T26" i="8"/>
  <c r="J27" i="8" s="1"/>
  <c r="K27" i="8" s="1"/>
  <c r="Q26" i="8"/>
  <c r="R26" i="8" s="1"/>
  <c r="S26" i="8" s="1"/>
  <c r="G26" i="8"/>
  <c r="AC25" i="8"/>
  <c r="W25" i="8"/>
  <c r="X25" i="8" s="1"/>
  <c r="AB25" i="8" s="1"/>
  <c r="U25" i="8"/>
  <c r="T25" i="8"/>
  <c r="Q25" i="8"/>
  <c r="R25" i="8" s="1"/>
  <c r="S25" i="8" s="1"/>
  <c r="G25" i="8"/>
  <c r="AC24" i="8"/>
  <c r="W24" i="8"/>
  <c r="X24" i="8" s="1"/>
  <c r="AB24" i="8" s="1"/>
  <c r="U24" i="8"/>
  <c r="T24" i="8"/>
  <c r="J25" i="8" s="1"/>
  <c r="K25" i="8" s="1"/>
  <c r="Q24" i="8"/>
  <c r="R24" i="8" s="1"/>
  <c r="S24" i="8" s="1"/>
  <c r="G24" i="8"/>
  <c r="AC23" i="8"/>
  <c r="W23" i="8"/>
  <c r="X23" i="8" s="1"/>
  <c r="AB23" i="8" s="1"/>
  <c r="U23" i="8"/>
  <c r="T23" i="8"/>
  <c r="J24" i="8" s="1"/>
  <c r="K24" i="8" s="1"/>
  <c r="Q23" i="8"/>
  <c r="R23" i="8" s="1"/>
  <c r="S23" i="8" s="1"/>
  <c r="G23" i="8"/>
  <c r="AC22" i="8"/>
  <c r="W22" i="8"/>
  <c r="X22" i="8" s="1"/>
  <c r="AB22" i="8" s="1"/>
  <c r="U22" i="8"/>
  <c r="T22" i="8"/>
  <c r="J23" i="8" s="1"/>
  <c r="K23" i="8" s="1"/>
  <c r="Q22" i="8"/>
  <c r="R22" i="8" s="1"/>
  <c r="S22" i="8" s="1"/>
  <c r="G22" i="8"/>
  <c r="AC21" i="8"/>
  <c r="W21" i="8"/>
  <c r="X21" i="8" s="1"/>
  <c r="AB21" i="8" s="1"/>
  <c r="U21" i="8"/>
  <c r="T21" i="8"/>
  <c r="Q21" i="8"/>
  <c r="R21" i="8" s="1"/>
  <c r="S21" i="8" s="1"/>
  <c r="G21" i="8"/>
  <c r="AC20" i="8"/>
  <c r="W20" i="8"/>
  <c r="X20" i="8" s="1"/>
  <c r="AB20" i="8" s="1"/>
  <c r="U20" i="8"/>
  <c r="T20" i="8"/>
  <c r="J21" i="8" s="1"/>
  <c r="K21" i="8" s="1"/>
  <c r="Q20" i="8"/>
  <c r="R20" i="8" s="1"/>
  <c r="S20" i="8" s="1"/>
  <c r="G20" i="8"/>
  <c r="AC19" i="8"/>
  <c r="W19" i="8"/>
  <c r="X19" i="8" s="1"/>
  <c r="AB19" i="8" s="1"/>
  <c r="AD19" i="8" s="1"/>
  <c r="U19" i="8"/>
  <c r="T19" i="8"/>
  <c r="J20" i="8" s="1"/>
  <c r="K20" i="8" s="1"/>
  <c r="Q19" i="8"/>
  <c r="R19" i="8"/>
  <c r="S19" i="8" s="1"/>
  <c r="G19" i="8"/>
  <c r="AC18" i="8"/>
  <c r="W18" i="8"/>
  <c r="X18" i="8" s="1"/>
  <c r="AB18" i="8" s="1"/>
  <c r="U18" i="8"/>
  <c r="T18" i="8"/>
  <c r="J19" i="8" s="1"/>
  <c r="K19" i="8" s="1"/>
  <c r="Q18" i="8"/>
  <c r="R18" i="8" s="1"/>
  <c r="S18" i="8" s="1"/>
  <c r="AC17" i="8"/>
  <c r="W17" i="8"/>
  <c r="X17" i="8" s="1"/>
  <c r="AB17" i="8" s="1"/>
  <c r="AD17" i="8" s="1"/>
  <c r="U17" i="8"/>
  <c r="G18" i="8" s="1"/>
  <c r="Q17" i="8"/>
  <c r="R17" i="8" s="1"/>
  <c r="S17" i="8" s="1"/>
  <c r="T17" i="8" s="1"/>
  <c r="N35" i="7"/>
  <c r="O35" i="7" s="1"/>
  <c r="I35" i="7" s="1"/>
  <c r="J35" i="7" s="1"/>
  <c r="P35" i="7"/>
  <c r="F35" i="7"/>
  <c r="N34" i="7"/>
  <c r="O34" i="7" s="1"/>
  <c r="I34" i="7" s="1"/>
  <c r="J34" i="7" s="1"/>
  <c r="P34" i="7"/>
  <c r="F34" i="7"/>
  <c r="N33" i="7"/>
  <c r="O33" i="7" s="1"/>
  <c r="I33" i="7" s="1"/>
  <c r="J33" i="7" s="1"/>
  <c r="P33" i="7"/>
  <c r="F33" i="7"/>
  <c r="N32" i="7"/>
  <c r="O32" i="7" s="1"/>
  <c r="I32" i="7" s="1"/>
  <c r="J32" i="7" s="1"/>
  <c r="P32" i="7"/>
  <c r="F32" i="7"/>
  <c r="N31" i="7"/>
  <c r="O31" i="7" s="1"/>
  <c r="I31" i="7" s="1"/>
  <c r="J31" i="7" s="1"/>
  <c r="P31" i="7"/>
  <c r="F31" i="7"/>
  <c r="N30" i="7"/>
  <c r="O30" i="7" s="1"/>
  <c r="I30" i="7" s="1"/>
  <c r="J30" i="7" s="1"/>
  <c r="P30" i="7"/>
  <c r="F30" i="7"/>
  <c r="N29" i="7"/>
  <c r="O29" i="7" s="1"/>
  <c r="I29" i="7" s="1"/>
  <c r="J29" i="7" s="1"/>
  <c r="P29" i="7"/>
  <c r="F29" i="7"/>
  <c r="N28" i="7"/>
  <c r="O28" i="7" s="1"/>
  <c r="I28" i="7" s="1"/>
  <c r="J28" i="7" s="1"/>
  <c r="P28" i="7"/>
  <c r="F28" i="7"/>
  <c r="N27" i="7"/>
  <c r="O27" i="7" s="1"/>
  <c r="I27" i="7" s="1"/>
  <c r="J27" i="7" s="1"/>
  <c r="P27" i="7"/>
  <c r="N26" i="7"/>
  <c r="O26" i="7" s="1"/>
  <c r="I26" i="7" s="1"/>
  <c r="J26" i="7" s="1"/>
  <c r="P26" i="7"/>
  <c r="F26" i="7"/>
  <c r="N25" i="7"/>
  <c r="O25" i="7" s="1"/>
  <c r="I25" i="7" s="1"/>
  <c r="J25" i="7" s="1"/>
  <c r="P25" i="7"/>
  <c r="F25" i="7"/>
  <c r="N24" i="7"/>
  <c r="O24" i="7" s="1"/>
  <c r="I24" i="7" s="1"/>
  <c r="J24" i="7" s="1"/>
  <c r="P24" i="7"/>
  <c r="F24" i="7"/>
  <c r="N23" i="7"/>
  <c r="O23" i="7" s="1"/>
  <c r="I23" i="7" s="1"/>
  <c r="J23" i="7" s="1"/>
  <c r="P23" i="7"/>
  <c r="F23" i="7"/>
  <c r="N22" i="7"/>
  <c r="O22" i="7" s="1"/>
  <c r="I22" i="7" s="1"/>
  <c r="J22" i="7" s="1"/>
  <c r="P22" i="7"/>
  <c r="F22" i="7"/>
  <c r="N21" i="7"/>
  <c r="O21" i="7" s="1"/>
  <c r="I21" i="7" s="1"/>
  <c r="J21" i="7" s="1"/>
  <c r="P21" i="7"/>
  <c r="F21" i="7"/>
  <c r="N20" i="7"/>
  <c r="O20" i="7" s="1"/>
  <c r="I20" i="7" s="1"/>
  <c r="J20" i="7" s="1"/>
  <c r="P20" i="7"/>
  <c r="F20" i="7"/>
  <c r="N19" i="7"/>
  <c r="O19" i="7" s="1"/>
  <c r="I19" i="7" s="1"/>
  <c r="J19" i="7" s="1"/>
  <c r="P19" i="7"/>
  <c r="F19" i="7"/>
  <c r="N18" i="7"/>
  <c r="O18" i="7" s="1"/>
  <c r="I18" i="7" s="1"/>
  <c r="J18" i="7" s="1"/>
  <c r="P18" i="7"/>
  <c r="F18" i="7"/>
  <c r="N17" i="7"/>
  <c r="O17" i="7" s="1"/>
  <c r="I17" i="7" s="1"/>
  <c r="J17" i="7" s="1"/>
  <c r="P17" i="7"/>
  <c r="F17" i="7"/>
  <c r="N16" i="7"/>
  <c r="O16" i="7" s="1"/>
  <c r="I16" i="7" s="1"/>
  <c r="P16" i="7"/>
  <c r="F16" i="7"/>
  <c r="R41" i="6"/>
  <c r="Q41" i="6"/>
  <c r="P41" i="6"/>
  <c r="O41" i="6"/>
  <c r="S41" i="6"/>
  <c r="G41" i="6"/>
  <c r="R40" i="6"/>
  <c r="Q40" i="6"/>
  <c r="P40" i="6"/>
  <c r="O40" i="6"/>
  <c r="S40" i="6"/>
  <c r="G40" i="6"/>
  <c r="R39" i="6"/>
  <c r="Q39" i="6"/>
  <c r="P39" i="6"/>
  <c r="O39" i="6"/>
  <c r="S39" i="6"/>
  <c r="G39" i="6"/>
  <c r="R38" i="6"/>
  <c r="Q38" i="6"/>
  <c r="P38" i="6"/>
  <c r="O38" i="6"/>
  <c r="S38" i="6"/>
  <c r="G38" i="6"/>
  <c r="R37" i="6"/>
  <c r="Q37" i="6"/>
  <c r="P37" i="6"/>
  <c r="O37" i="6"/>
  <c r="S37" i="6"/>
  <c r="G37" i="6"/>
  <c r="R36" i="6"/>
  <c r="Q36" i="6"/>
  <c r="P36" i="6"/>
  <c r="O36" i="6"/>
  <c r="S36" i="6"/>
  <c r="G36" i="6"/>
  <c r="R35" i="6"/>
  <c r="Q35" i="6"/>
  <c r="P35" i="6"/>
  <c r="O35" i="6"/>
  <c r="S35" i="6"/>
  <c r="G35" i="6"/>
  <c r="R34" i="6"/>
  <c r="Q34" i="6"/>
  <c r="P34" i="6"/>
  <c r="O34" i="6"/>
  <c r="S34" i="6"/>
  <c r="G34" i="6"/>
  <c r="R33" i="6"/>
  <c r="Q33" i="6"/>
  <c r="P33" i="6"/>
  <c r="O33" i="6"/>
  <c r="S33" i="6"/>
  <c r="G33" i="6"/>
  <c r="R32" i="6"/>
  <c r="Q32" i="6"/>
  <c r="P32" i="6"/>
  <c r="O32" i="6"/>
  <c r="S32" i="6"/>
  <c r="G32" i="6"/>
  <c r="R31" i="6"/>
  <c r="Q31" i="6"/>
  <c r="P31" i="6"/>
  <c r="O31" i="6"/>
  <c r="S31" i="6"/>
  <c r="G31" i="6"/>
  <c r="R30" i="6"/>
  <c r="Q30" i="6"/>
  <c r="P30" i="6"/>
  <c r="O30" i="6"/>
  <c r="S30" i="6"/>
  <c r="G30" i="6"/>
  <c r="R29" i="6"/>
  <c r="Q29" i="6"/>
  <c r="P29" i="6"/>
  <c r="O29" i="6"/>
  <c r="S29" i="6"/>
  <c r="G29" i="6"/>
  <c r="R28" i="6"/>
  <c r="Q28" i="6"/>
  <c r="P28" i="6"/>
  <c r="O28" i="6"/>
  <c r="S28" i="6"/>
  <c r="G28" i="6"/>
  <c r="R27" i="6"/>
  <c r="Q27" i="6"/>
  <c r="P27" i="6"/>
  <c r="O27" i="6"/>
  <c r="S27" i="6"/>
  <c r="G27" i="6"/>
  <c r="R26" i="6"/>
  <c r="Q26" i="6"/>
  <c r="P26" i="6"/>
  <c r="O26" i="6"/>
  <c r="S26" i="6"/>
  <c r="G26" i="6"/>
  <c r="R25" i="6"/>
  <c r="Q25" i="6"/>
  <c r="P25" i="6"/>
  <c r="O25" i="6"/>
  <c r="S25" i="6"/>
  <c r="G25" i="6"/>
  <c r="R24" i="6"/>
  <c r="Q24" i="6"/>
  <c r="P24" i="6"/>
  <c r="O24" i="6"/>
  <c r="S24" i="6"/>
  <c r="G24" i="6"/>
  <c r="R23" i="6"/>
  <c r="Q23" i="6"/>
  <c r="P23" i="6"/>
  <c r="O23" i="6"/>
  <c r="S23" i="6"/>
  <c r="G23" i="6"/>
  <c r="R22" i="6"/>
  <c r="Q22" i="6"/>
  <c r="P22" i="6"/>
  <c r="O22" i="6"/>
  <c r="S22" i="6"/>
  <c r="G22" i="6"/>
  <c r="R21" i="6"/>
  <c r="Q21" i="6"/>
  <c r="O21" i="6"/>
  <c r="P21" i="6" s="1"/>
  <c r="S21" i="6"/>
  <c r="G21" i="6"/>
  <c r="L36" i="5"/>
  <c r="I36" i="5"/>
  <c r="L35" i="5"/>
  <c r="I35" i="5"/>
  <c r="L34" i="5"/>
  <c r="I34" i="5"/>
  <c r="L33" i="5"/>
  <c r="I33" i="5"/>
  <c r="L32" i="5"/>
  <c r="I32" i="5"/>
  <c r="L31" i="5"/>
  <c r="I31" i="5"/>
  <c r="L30" i="5"/>
  <c r="I30" i="5"/>
  <c r="L29" i="5"/>
  <c r="I29" i="5"/>
  <c r="L28" i="5"/>
  <c r="I28" i="5"/>
  <c r="L27" i="5"/>
  <c r="I27" i="5"/>
  <c r="L26" i="5"/>
  <c r="I26" i="5"/>
  <c r="L25" i="5"/>
  <c r="I25" i="5"/>
  <c r="L24" i="5"/>
  <c r="I24" i="5"/>
  <c r="L23" i="5"/>
  <c r="I23" i="5"/>
  <c r="L22" i="5"/>
  <c r="I22" i="5"/>
  <c r="L21" i="5"/>
  <c r="I21" i="5"/>
  <c r="L20" i="5"/>
  <c r="I20" i="5"/>
  <c r="L19" i="5"/>
  <c r="I19" i="5"/>
  <c r="L18" i="5"/>
  <c r="I18" i="5"/>
  <c r="L17" i="5"/>
  <c r="L36" i="4"/>
  <c r="H36" i="4"/>
  <c r="I36" i="4" s="1"/>
  <c r="F36" i="4"/>
  <c r="L35" i="4"/>
  <c r="H35" i="4"/>
  <c r="I35" i="4" s="1"/>
  <c r="F35" i="4"/>
  <c r="L34" i="4"/>
  <c r="H34" i="4"/>
  <c r="I34" i="4" s="1"/>
  <c r="F34" i="4"/>
  <c r="L33" i="4"/>
  <c r="H33" i="4"/>
  <c r="I33" i="4" s="1"/>
  <c r="F33" i="4"/>
  <c r="L32" i="4"/>
  <c r="H32" i="4"/>
  <c r="I32" i="4" s="1"/>
  <c r="F32" i="4"/>
  <c r="L31" i="4"/>
  <c r="H31" i="4"/>
  <c r="I31" i="4" s="1"/>
  <c r="F31" i="4"/>
  <c r="L30" i="4"/>
  <c r="H30" i="4"/>
  <c r="I30" i="4" s="1"/>
  <c r="F30" i="4"/>
  <c r="L29" i="4"/>
  <c r="H29" i="4"/>
  <c r="I29" i="4" s="1"/>
  <c r="F29" i="4"/>
  <c r="L28" i="4"/>
  <c r="H28" i="4"/>
  <c r="I28" i="4" s="1"/>
  <c r="F28" i="4"/>
  <c r="L27" i="4"/>
  <c r="H27" i="4"/>
  <c r="I27" i="4" s="1"/>
  <c r="F27" i="4"/>
  <c r="L26" i="4"/>
  <c r="H26" i="4"/>
  <c r="I26" i="4" s="1"/>
  <c r="F26" i="4"/>
  <c r="L25" i="4"/>
  <c r="H25" i="4"/>
  <c r="I25" i="4" s="1"/>
  <c r="F25" i="4"/>
  <c r="L24" i="4"/>
  <c r="H24" i="4"/>
  <c r="I24" i="4" s="1"/>
  <c r="F24" i="4"/>
  <c r="L23" i="4"/>
  <c r="H23" i="4"/>
  <c r="I23" i="4" s="1"/>
  <c r="F23" i="4"/>
  <c r="L22" i="4"/>
  <c r="H22" i="4"/>
  <c r="I22" i="4" s="1"/>
  <c r="F22" i="4"/>
  <c r="L21" i="4"/>
  <c r="H21" i="4"/>
  <c r="I21" i="4" s="1"/>
  <c r="F21" i="4"/>
  <c r="L20" i="4"/>
  <c r="H20" i="4"/>
  <c r="I20" i="4" s="1"/>
  <c r="F20" i="4"/>
  <c r="L19" i="4"/>
  <c r="H19" i="4"/>
  <c r="I19" i="4" s="1"/>
  <c r="F19" i="4"/>
  <c r="L18" i="4"/>
  <c r="H18" i="4"/>
  <c r="I18" i="4" s="1"/>
  <c r="F18" i="4"/>
  <c r="L17" i="4"/>
  <c r="H17" i="4"/>
  <c r="I17" i="4" s="1"/>
  <c r="F17" i="4"/>
  <c r="L16" i="4"/>
  <c r="H16" i="4"/>
  <c r="F16" i="4"/>
  <c r="F20" i="3"/>
  <c r="D20" i="3"/>
  <c r="H17" i="3"/>
  <c r="D17" i="3"/>
  <c r="H12" i="3"/>
  <c r="F12" i="3"/>
  <c r="D12" i="3"/>
  <c r="AD26" i="8" l="1"/>
  <c r="AD22" i="8"/>
  <c r="M32" i="12"/>
  <c r="AD20" i="8"/>
  <c r="AD23" i="8"/>
  <c r="M27" i="12"/>
  <c r="M23" i="12"/>
  <c r="M19" i="12"/>
  <c r="AD24" i="8"/>
  <c r="AD27" i="8"/>
  <c r="AD30" i="8"/>
  <c r="M20" i="12"/>
  <c r="M29" i="12"/>
  <c r="M18" i="12"/>
  <c r="M24" i="12"/>
  <c r="H17" i="12"/>
  <c r="A17" i="12" s="1"/>
  <c r="M25" i="12"/>
  <c r="M33" i="12"/>
  <c r="M22" i="12"/>
  <c r="M31" i="12"/>
  <c r="M28" i="12"/>
  <c r="M26" i="12"/>
  <c r="AD28" i="8"/>
  <c r="M17" i="12"/>
  <c r="M30" i="12"/>
  <c r="M21" i="12"/>
  <c r="H20" i="12"/>
  <c r="A20" i="12" s="1"/>
  <c r="H26" i="12"/>
  <c r="A26" i="12" s="1"/>
  <c r="H31" i="12"/>
  <c r="A31" i="12" s="1"/>
  <c r="H25" i="12"/>
  <c r="A25" i="12" s="1"/>
  <c r="H24" i="12"/>
  <c r="A24" i="12" s="1"/>
  <c r="H30" i="12"/>
  <c r="A30" i="12" s="1"/>
  <c r="H28" i="12"/>
  <c r="A28" i="12" s="1"/>
  <c r="H29" i="12"/>
  <c r="A29" i="12" s="1"/>
  <c r="H27" i="12"/>
  <c r="A27" i="12" s="1"/>
  <c r="H22" i="12"/>
  <c r="A22" i="12" s="1"/>
  <c r="H23" i="12"/>
  <c r="A23" i="12" s="1"/>
  <c r="H21" i="12"/>
  <c r="A21" i="12" s="1"/>
  <c r="H32" i="12"/>
  <c r="A32" i="12" s="1"/>
  <c r="H19" i="12"/>
  <c r="A19" i="12" s="1"/>
  <c r="H18" i="12"/>
  <c r="A18" i="12" s="1"/>
  <c r="H33" i="12"/>
  <c r="A33" i="12" s="1"/>
  <c r="N16" i="12"/>
  <c r="M16" i="12"/>
  <c r="M22" i="9"/>
  <c r="N22" i="9" s="1"/>
  <c r="O22" i="9" s="1"/>
  <c r="P22" i="9" s="1"/>
  <c r="F22" i="9" s="1"/>
  <c r="M36" i="9"/>
  <c r="N36" i="9" s="1"/>
  <c r="O36" i="9" s="1"/>
  <c r="P36" i="9" s="1"/>
  <c r="F36" i="9" s="1"/>
  <c r="M38" i="9"/>
  <c r="N38" i="9" s="1"/>
  <c r="O38" i="9" s="1"/>
  <c r="P38" i="9" s="1"/>
  <c r="F38" i="9" s="1"/>
  <c r="AD18" i="8"/>
  <c r="M21" i="9"/>
  <c r="N21" i="9" s="1"/>
  <c r="O21" i="9" s="1"/>
  <c r="P21" i="9" s="1"/>
  <c r="F21" i="9" s="1"/>
  <c r="M23" i="9"/>
  <c r="N23" i="9" s="1"/>
  <c r="O23" i="9" s="1"/>
  <c r="P23" i="9" s="1"/>
  <c r="F23" i="9" s="1"/>
  <c r="M25" i="9"/>
  <c r="N25" i="9" s="1"/>
  <c r="O25" i="9" s="1"/>
  <c r="P25" i="9" s="1"/>
  <c r="F25" i="9" s="1"/>
  <c r="M27" i="9"/>
  <c r="N27" i="9" s="1"/>
  <c r="O27" i="9" s="1"/>
  <c r="P27" i="9" s="1"/>
  <c r="F27" i="9" s="1"/>
  <c r="M29" i="9"/>
  <c r="N29" i="9" s="1"/>
  <c r="O29" i="9" s="1"/>
  <c r="P29" i="9" s="1"/>
  <c r="F29" i="9" s="1"/>
  <c r="M31" i="9"/>
  <c r="N31" i="9" s="1"/>
  <c r="O31" i="9" s="1"/>
  <c r="P31" i="9" s="1"/>
  <c r="F31" i="9" s="1"/>
  <c r="M33" i="9"/>
  <c r="N33" i="9" s="1"/>
  <c r="O33" i="9" s="1"/>
  <c r="P33" i="9" s="1"/>
  <c r="F33" i="9" s="1"/>
  <c r="M20" i="9"/>
  <c r="N20" i="9" s="1"/>
  <c r="O20" i="9" s="1"/>
  <c r="P20" i="9" s="1"/>
  <c r="F20" i="9" s="1"/>
  <c r="M24" i="9"/>
  <c r="N24" i="9" s="1"/>
  <c r="O24" i="9" s="1"/>
  <c r="P24" i="9" s="1"/>
  <c r="F24" i="9" s="1"/>
  <c r="M26" i="9"/>
  <c r="N26" i="9" s="1"/>
  <c r="O26" i="9" s="1"/>
  <c r="P26" i="9" s="1"/>
  <c r="F26" i="9" s="1"/>
  <c r="M28" i="9"/>
  <c r="N28" i="9" s="1"/>
  <c r="O28" i="9" s="1"/>
  <c r="P28" i="9" s="1"/>
  <c r="F28" i="9" s="1"/>
  <c r="M30" i="9"/>
  <c r="N30" i="9" s="1"/>
  <c r="O30" i="9" s="1"/>
  <c r="P30" i="9" s="1"/>
  <c r="F30" i="9" s="1"/>
  <c r="M32" i="9"/>
  <c r="N32" i="9" s="1"/>
  <c r="O32" i="9" s="1"/>
  <c r="P32" i="9" s="1"/>
  <c r="F32" i="9" s="1"/>
  <c r="AD21" i="8"/>
  <c r="AD25" i="8"/>
  <c r="AD29" i="8"/>
  <c r="M35" i="9"/>
  <c r="N35" i="9" s="1"/>
  <c r="O35" i="9" s="1"/>
  <c r="P35" i="9" s="1"/>
  <c r="F35" i="9" s="1"/>
  <c r="M37" i="9"/>
  <c r="N37" i="9" s="1"/>
  <c r="O37" i="9" s="1"/>
  <c r="P37" i="9" s="1"/>
  <c r="F37" i="9" s="1"/>
  <c r="I17" i="21"/>
  <c r="J17" i="21" s="1"/>
  <c r="J37" i="21" s="1"/>
  <c r="K19" i="10"/>
  <c r="Q17" i="11"/>
  <c r="Q19" i="11"/>
  <c r="Q21" i="11"/>
  <c r="Q23" i="11"/>
  <c r="Q25" i="11"/>
  <c r="Q27" i="11"/>
  <c r="Q29" i="11"/>
  <c r="Q31" i="11"/>
  <c r="Q33" i="11"/>
  <c r="Q16" i="11"/>
  <c r="Q18" i="11"/>
  <c r="Q20" i="11"/>
  <c r="Q22" i="11"/>
  <c r="Q24" i="11"/>
  <c r="Q26" i="11"/>
  <c r="Q28" i="11"/>
  <c r="Q30" i="11"/>
  <c r="R31" i="8"/>
  <c r="S31" i="8" s="1"/>
  <c r="AD31" i="8"/>
  <c r="R32" i="8"/>
  <c r="S32" i="8" s="1"/>
  <c r="AD32" i="8"/>
  <c r="R33" i="8"/>
  <c r="S33" i="8" s="1"/>
  <c r="AD33" i="8"/>
  <c r="R34" i="8"/>
  <c r="S34" i="8" s="1"/>
  <c r="AD34" i="8"/>
  <c r="R35" i="8"/>
  <c r="S35" i="8" s="1"/>
  <c r="AD35" i="8"/>
  <c r="R36" i="8"/>
  <c r="S36" i="8" s="1"/>
  <c r="AD36" i="8"/>
  <c r="K29" i="10"/>
  <c r="Q35" i="11"/>
  <c r="L15" i="12"/>
  <c r="L16" i="12"/>
  <c r="L22" i="12"/>
  <c r="L23" i="12"/>
  <c r="L24" i="12"/>
  <c r="L30" i="12"/>
  <c r="L17" i="12"/>
  <c r="L25" i="12"/>
  <c r="G39" i="9"/>
  <c r="L18" i="12"/>
  <c r="L26" i="12"/>
  <c r="L27" i="12"/>
  <c r="L28" i="12"/>
  <c r="L31" i="12"/>
  <c r="L32" i="12"/>
  <c r="L33" i="12"/>
  <c r="L14" i="12"/>
  <c r="L19" i="12"/>
  <c r="L20" i="12"/>
  <c r="L21" i="12"/>
  <c r="L29" i="12"/>
  <c r="K23" i="10"/>
  <c r="K31" i="10"/>
  <c r="K15" i="10"/>
  <c r="K27" i="10"/>
  <c r="J22" i="6"/>
  <c r="K22" i="6" s="1"/>
  <c r="H37" i="4"/>
  <c r="G15" i="12"/>
  <c r="Y14" i="12"/>
  <c r="J23" i="6"/>
  <c r="K23" i="6" s="1"/>
  <c r="J40" i="6"/>
  <c r="K40" i="6" s="1"/>
  <c r="I16" i="4"/>
  <c r="J37" i="4" s="1"/>
  <c r="H37" i="5"/>
  <c r="J28" i="6"/>
  <c r="K28" i="6" s="1"/>
  <c r="J29" i="6"/>
  <c r="K29" i="6" s="1"/>
  <c r="J35" i="6"/>
  <c r="K35" i="6" s="1"/>
  <c r="J39" i="6"/>
  <c r="K39" i="6" s="1"/>
  <c r="K17" i="10"/>
  <c r="K25" i="10"/>
  <c r="K33" i="10"/>
  <c r="J30" i="6"/>
  <c r="K30" i="6" s="1"/>
  <c r="J36" i="6"/>
  <c r="K36" i="6" s="1"/>
  <c r="I17" i="5"/>
  <c r="I37" i="5" s="1"/>
  <c r="J26" i="6"/>
  <c r="K26" i="6" s="1"/>
  <c r="J31" i="6"/>
  <c r="K31" i="6" s="1"/>
  <c r="J24" i="6"/>
  <c r="K24" i="6" s="1"/>
  <c r="J32" i="6"/>
  <c r="K32" i="6" s="1"/>
  <c r="K21" i="10"/>
  <c r="N15" i="17"/>
  <c r="P15" i="17" s="1"/>
  <c r="Q15" i="17" s="1"/>
  <c r="G21" i="17"/>
  <c r="K21" i="17"/>
  <c r="L21" i="17" s="1"/>
  <c r="K24" i="17"/>
  <c r="L24" i="17" s="1"/>
  <c r="G24" i="17"/>
  <c r="K27" i="17"/>
  <c r="L27" i="17" s="1"/>
  <c r="G27" i="17"/>
  <c r="K16" i="17"/>
  <c r="G16" i="17"/>
  <c r="G17" i="17"/>
  <c r="K17" i="17"/>
  <c r="L17" i="17" s="1"/>
  <c r="K20" i="17"/>
  <c r="L20" i="17" s="1"/>
  <c r="G20" i="17"/>
  <c r="K23" i="17"/>
  <c r="L23" i="17" s="1"/>
  <c r="G23" i="17"/>
  <c r="G33" i="17"/>
  <c r="K33" i="17"/>
  <c r="L33" i="17" s="1"/>
  <c r="K35" i="17"/>
  <c r="L35" i="17" s="1"/>
  <c r="G35" i="17"/>
  <c r="K19" i="17"/>
  <c r="L19" i="17" s="1"/>
  <c r="G19" i="17"/>
  <c r="G29" i="17"/>
  <c r="K29" i="17"/>
  <c r="L29" i="17" s="1"/>
  <c r="K32" i="17"/>
  <c r="L32" i="17" s="1"/>
  <c r="G32" i="17"/>
  <c r="G25" i="17"/>
  <c r="K25" i="17"/>
  <c r="L25" i="17" s="1"/>
  <c r="K28" i="17"/>
  <c r="L28" i="17" s="1"/>
  <c r="G28" i="17"/>
  <c r="K31" i="17"/>
  <c r="L31" i="17" s="1"/>
  <c r="G31" i="17"/>
  <c r="N16" i="17"/>
  <c r="P16" i="17" s="1"/>
  <c r="Q16" i="17" s="1"/>
  <c r="N20" i="17"/>
  <c r="P20" i="17" s="1"/>
  <c r="Q20" i="17" s="1"/>
  <c r="N24" i="17"/>
  <c r="P24" i="17" s="1"/>
  <c r="Q24" i="17" s="1"/>
  <c r="N28" i="17"/>
  <c r="P28" i="17" s="1"/>
  <c r="Q28" i="17" s="1"/>
  <c r="N32" i="17"/>
  <c r="P32" i="17" s="1"/>
  <c r="Q32" i="17" s="1"/>
  <c r="N19" i="17"/>
  <c r="P19" i="17" s="1"/>
  <c r="Q19" i="17" s="1"/>
  <c r="N23" i="17"/>
  <c r="P23" i="17" s="1"/>
  <c r="Q23" i="17" s="1"/>
  <c r="N27" i="17"/>
  <c r="P27" i="17" s="1"/>
  <c r="Q27" i="17" s="1"/>
  <c r="N31" i="17"/>
  <c r="P31" i="17" s="1"/>
  <c r="Q31" i="17" s="1"/>
  <c r="G18" i="17"/>
  <c r="N18" i="17"/>
  <c r="P18" i="17" s="1"/>
  <c r="Q18" i="17" s="1"/>
  <c r="G22" i="17"/>
  <c r="N22" i="17"/>
  <c r="P22" i="17" s="1"/>
  <c r="Q22" i="17" s="1"/>
  <c r="G26" i="17"/>
  <c r="N26" i="17"/>
  <c r="P26" i="17" s="1"/>
  <c r="Q26" i="17" s="1"/>
  <c r="G30" i="17"/>
  <c r="N30" i="17"/>
  <c r="P30" i="17" s="1"/>
  <c r="Q30" i="17" s="1"/>
  <c r="G34" i="17"/>
  <c r="N34" i="17"/>
  <c r="P34" i="17" s="1"/>
  <c r="Q34" i="17" s="1"/>
  <c r="N17" i="17"/>
  <c r="P17" i="17" s="1"/>
  <c r="Q17" i="17" s="1"/>
  <c r="N21" i="17"/>
  <c r="P21" i="17" s="1"/>
  <c r="Q21" i="17" s="1"/>
  <c r="N25" i="17"/>
  <c r="P25" i="17" s="1"/>
  <c r="Q25" i="17" s="1"/>
  <c r="N29" i="17"/>
  <c r="P29" i="17" s="1"/>
  <c r="Q29" i="17" s="1"/>
  <c r="K14" i="12"/>
  <c r="H14" i="12" s="1"/>
  <c r="G14" i="12"/>
  <c r="K15" i="12"/>
  <c r="H15" i="12" s="1"/>
  <c r="A15" i="12" s="1"/>
  <c r="K16" i="12"/>
  <c r="H16" i="12" s="1"/>
  <c r="A16" i="12" s="1"/>
  <c r="K17" i="12"/>
  <c r="K18" i="12"/>
  <c r="K19" i="12"/>
  <c r="K20" i="12"/>
  <c r="K21" i="12"/>
  <c r="K22" i="12"/>
  <c r="K23" i="12"/>
  <c r="K24" i="12"/>
  <c r="K25" i="12"/>
  <c r="K26" i="12"/>
  <c r="K27" i="12"/>
  <c r="K28" i="12"/>
  <c r="K29" i="12"/>
  <c r="K30" i="12"/>
  <c r="K31" i="12"/>
  <c r="K32" i="12"/>
  <c r="K33" i="12"/>
  <c r="I17" i="11"/>
  <c r="K17" i="11"/>
  <c r="L17" i="11" s="1"/>
  <c r="I21" i="11"/>
  <c r="K21" i="11"/>
  <c r="L21" i="11" s="1"/>
  <c r="I25" i="11"/>
  <c r="K25" i="11"/>
  <c r="L25" i="11" s="1"/>
  <c r="I29" i="11"/>
  <c r="K29" i="11"/>
  <c r="L29" i="11" s="1"/>
  <c r="I33" i="11"/>
  <c r="K33" i="11"/>
  <c r="L33" i="11" s="1"/>
  <c r="I16" i="11"/>
  <c r="K16" i="11"/>
  <c r="I20" i="11"/>
  <c r="K20" i="11"/>
  <c r="L20" i="11" s="1"/>
  <c r="I24" i="11"/>
  <c r="K24" i="11"/>
  <c r="L24" i="11" s="1"/>
  <c r="I28" i="11"/>
  <c r="K28" i="11"/>
  <c r="L28" i="11" s="1"/>
  <c r="I32" i="11"/>
  <c r="K32" i="11"/>
  <c r="L32" i="11" s="1"/>
  <c r="I19" i="11"/>
  <c r="K19" i="11"/>
  <c r="L19" i="11" s="1"/>
  <c r="I23" i="11"/>
  <c r="K23" i="11"/>
  <c r="L23" i="11" s="1"/>
  <c r="I27" i="11"/>
  <c r="K27" i="11"/>
  <c r="L27" i="11" s="1"/>
  <c r="I31" i="11"/>
  <c r="K31" i="11"/>
  <c r="L31" i="11" s="1"/>
  <c r="I35" i="11"/>
  <c r="K35" i="11"/>
  <c r="L35" i="11" s="1"/>
  <c r="I18" i="11"/>
  <c r="K18" i="11"/>
  <c r="L18" i="11" s="1"/>
  <c r="I22" i="11"/>
  <c r="K22" i="11"/>
  <c r="L22" i="11" s="1"/>
  <c r="I26" i="11"/>
  <c r="K26" i="11"/>
  <c r="L26" i="11" s="1"/>
  <c r="I30" i="11"/>
  <c r="K30" i="11"/>
  <c r="L30" i="11" s="1"/>
  <c r="I34" i="11"/>
  <c r="K34" i="11"/>
  <c r="L34" i="11" s="1"/>
  <c r="I16" i="10"/>
  <c r="I18" i="10"/>
  <c r="I20" i="10"/>
  <c r="I22" i="10"/>
  <c r="I24" i="10"/>
  <c r="I26" i="10"/>
  <c r="I28" i="10"/>
  <c r="I30" i="10"/>
  <c r="I32" i="10"/>
  <c r="I34" i="10"/>
  <c r="F34" i="9"/>
  <c r="V18" i="8"/>
  <c r="AA18" i="8" s="1"/>
  <c r="Y18" i="8"/>
  <c r="V22" i="8"/>
  <c r="AA22" i="8" s="1"/>
  <c r="Y22" i="8"/>
  <c r="V26" i="8"/>
  <c r="AA26" i="8" s="1"/>
  <c r="Y26" i="8"/>
  <c r="V30" i="8"/>
  <c r="AA30" i="8" s="1"/>
  <c r="Y30" i="8"/>
  <c r="V17" i="8"/>
  <c r="AA17" i="8" s="1"/>
  <c r="Y17" i="8"/>
  <c r="V21" i="8"/>
  <c r="AA21" i="8" s="1"/>
  <c r="Y21" i="8"/>
  <c r="V25" i="8"/>
  <c r="AA25" i="8" s="1"/>
  <c r="Y25" i="8"/>
  <c r="V29" i="8"/>
  <c r="AA29" i="8" s="1"/>
  <c r="Y29" i="8"/>
  <c r="V20" i="8"/>
  <c r="AA20" i="8" s="1"/>
  <c r="Y20" i="8"/>
  <c r="V24" i="8"/>
  <c r="AA24" i="8" s="1"/>
  <c r="Y24" i="8"/>
  <c r="V28" i="8"/>
  <c r="AA28" i="8" s="1"/>
  <c r="Y28" i="8"/>
  <c r="J32" i="8"/>
  <c r="K32" i="8" s="1"/>
  <c r="V36" i="8"/>
  <c r="AA36" i="8" s="1"/>
  <c r="Y36" i="8"/>
  <c r="J18" i="8"/>
  <c r="V19" i="8"/>
  <c r="AA19" i="8" s="1"/>
  <c r="Y19" i="8"/>
  <c r="J22" i="8"/>
  <c r="K22" i="8" s="1"/>
  <c r="V23" i="8"/>
  <c r="AA23" i="8" s="1"/>
  <c r="Y23" i="8"/>
  <c r="J26" i="8"/>
  <c r="K26" i="8" s="1"/>
  <c r="V27" i="8"/>
  <c r="AA27" i="8" s="1"/>
  <c r="Y27" i="8"/>
  <c r="J30" i="8"/>
  <c r="K30" i="8" s="1"/>
  <c r="V31" i="8"/>
  <c r="AA31" i="8" s="1"/>
  <c r="Y31" i="8"/>
  <c r="V32" i="8"/>
  <c r="AA32" i="8" s="1"/>
  <c r="Y32" i="8"/>
  <c r="V33" i="8"/>
  <c r="AA33" i="8" s="1"/>
  <c r="Y33" i="8"/>
  <c r="V34" i="8"/>
  <c r="AA34" i="8" s="1"/>
  <c r="Y34" i="8"/>
  <c r="V35" i="8"/>
  <c r="AA35" i="8" s="1"/>
  <c r="Y35" i="8"/>
  <c r="J33" i="8"/>
  <c r="K33" i="8" s="1"/>
  <c r="J34" i="8"/>
  <c r="K34" i="8" s="1"/>
  <c r="J35" i="8"/>
  <c r="K35" i="8" s="1"/>
  <c r="J36" i="8"/>
  <c r="K36" i="8" s="1"/>
  <c r="J37" i="8"/>
  <c r="K37" i="8" s="1"/>
  <c r="I36" i="7"/>
  <c r="J16" i="7"/>
  <c r="J36" i="7" s="1"/>
  <c r="J21" i="6"/>
  <c r="J27" i="6"/>
  <c r="K27" i="6" s="1"/>
  <c r="J34" i="6"/>
  <c r="K34" i="6" s="1"/>
  <c r="J38" i="6"/>
  <c r="K38" i="6" s="1"/>
  <c r="J25" i="6"/>
  <c r="K25" i="6" s="1"/>
  <c r="J33" i="6"/>
  <c r="K33" i="6" s="1"/>
  <c r="J37" i="6"/>
  <c r="K37" i="6" s="1"/>
  <c r="J41" i="6"/>
  <c r="K41" i="6" s="1"/>
  <c r="I37" i="21" l="1"/>
  <c r="M17" i="3"/>
  <c r="D24" i="18"/>
  <c r="L15" i="3"/>
  <c r="K15" i="3"/>
  <c r="D22" i="18"/>
  <c r="D19" i="18"/>
  <c r="K13" i="3"/>
  <c r="K12" i="3"/>
  <c r="K35" i="10"/>
  <c r="J35" i="10"/>
  <c r="L16" i="17"/>
  <c r="L36" i="17" s="1"/>
  <c r="K36" i="17"/>
  <c r="D21" i="18" s="1"/>
  <c r="A14" i="12"/>
  <c r="A34" i="12" s="1"/>
  <c r="H34" i="12"/>
  <c r="D20" i="18" s="1"/>
  <c r="K36" i="11"/>
  <c r="L16" i="11"/>
  <c r="L36" i="11" s="1"/>
  <c r="J38" i="8"/>
  <c r="K18" i="8"/>
  <c r="K38" i="8" s="1"/>
  <c r="J42" i="6"/>
  <c r="K21" i="6"/>
  <c r="K42" i="6" s="1"/>
  <c r="L12" i="3" l="1"/>
  <c r="M12" i="3"/>
  <c r="M13" i="3"/>
  <c r="L17" i="3"/>
  <c r="D23" i="18"/>
  <c r="D27" i="18"/>
  <c r="K20" i="3"/>
  <c r="D28" i="18"/>
  <c r="L20" i="3"/>
  <c r="D25" i="18"/>
  <c r="M15" i="3"/>
  <c r="M19" i="9"/>
  <c r="N19" i="9" s="1"/>
  <c r="O19" i="9" s="1"/>
  <c r="P19" i="9" s="1"/>
  <c r="F19" i="9" s="1"/>
  <c r="F39" i="9" s="1"/>
  <c r="K17" i="3" l="1"/>
  <c r="D26" i="18"/>
  <c r="D29" i="18" s="1"/>
  <c r="L16" i="3"/>
</calcChain>
</file>

<file path=xl/comments1.xml><?xml version="1.0" encoding="utf-8"?>
<comments xmlns="http://schemas.openxmlformats.org/spreadsheetml/2006/main">
  <authors>
    <author>Jit How TAN (IRAS)</author>
  </authors>
  <commentList>
    <comment ref="E15" authorId="0" shapeId="0">
      <text>
        <r>
          <rPr>
            <sz val="9"/>
            <color indexed="81"/>
            <rFont val="Arial"/>
            <family val="2"/>
          </rPr>
          <t>Please refer to your Notification letter for your effective date of GST registration.</t>
        </r>
        <r>
          <rPr>
            <b/>
            <sz val="9"/>
            <color indexed="81"/>
            <rFont val="Tahoma"/>
            <family val="2"/>
          </rPr>
          <t xml:space="preserve">
</t>
        </r>
      </text>
    </comment>
  </commentList>
</comments>
</file>

<file path=xl/comments2.xml><?xml version="1.0" encoding="utf-8"?>
<comments xmlns="http://schemas.openxmlformats.org/spreadsheetml/2006/main">
  <authors>
    <author>Jit How TAN (IRAS)</author>
  </authors>
  <commentList>
    <comment ref="B12" authorId="0" shapeId="0">
      <text>
        <r>
          <rPr>
            <b/>
            <sz val="9"/>
            <color indexed="81"/>
            <rFont val="Tahoma"/>
            <family val="2"/>
          </rPr>
          <t>Additional documents required for purchase of non-residential property
• sales and purchase agreement (if available);
• option to purchase and acceptance of the option;
• correspondences between myself / my solicitors and the seller / seller’s solicitors;
• evidence of payment such as receipts and bank statement; and
• loan agreement; and 
• completion account</t>
        </r>
      </text>
    </comment>
  </commentList>
</comments>
</file>

<file path=xl/comments3.xml><?xml version="1.0" encoding="utf-8"?>
<comments xmlns="http://schemas.openxmlformats.org/spreadsheetml/2006/main">
  <authors>
    <author>inlljhd</author>
  </authors>
  <commentList>
    <comment ref="G16" authorId="0" shapeId="0">
      <text>
        <r>
          <rPr>
            <sz val="9"/>
            <color indexed="81"/>
            <rFont val="Tahoma"/>
            <family val="2"/>
          </rPr>
          <t>i.e. the earlier of invoice issued or payment received by you</t>
        </r>
      </text>
    </comment>
  </commentList>
</comments>
</file>

<file path=xl/comments4.xml><?xml version="1.0" encoding="utf-8"?>
<comments xmlns="http://schemas.openxmlformats.org/spreadsheetml/2006/main">
  <authors>
    <author>inlljhd</author>
  </authors>
  <commentList>
    <comment ref="G14" authorId="0" shapeId="0">
      <text>
        <r>
          <rPr>
            <sz val="9"/>
            <color indexed="81"/>
            <rFont val="Tahoma"/>
            <family val="2"/>
          </rPr>
          <t xml:space="preserve">i.e. the earlier of invoice issued or payment received by the supplier
</t>
        </r>
      </text>
    </comment>
  </commentList>
</comments>
</file>

<file path=xl/comments5.xml><?xml version="1.0" encoding="utf-8"?>
<comments xmlns="http://schemas.openxmlformats.org/spreadsheetml/2006/main">
  <authors>
    <author>Jenny Tan</author>
  </authors>
  <commentList>
    <comment ref="J14" authorId="0" shapeId="0">
      <text>
        <r>
          <rPr>
            <sz val="9"/>
            <color indexed="81"/>
            <rFont val="Arial"/>
            <family val="2"/>
          </rPr>
          <t>i.e. the earlier of invoice issued or payment received by you</t>
        </r>
      </text>
    </comment>
  </commentList>
</comments>
</file>

<file path=xl/sharedStrings.xml><?xml version="1.0" encoding="utf-8"?>
<sst xmlns="http://schemas.openxmlformats.org/spreadsheetml/2006/main" count="793" uniqueCount="245">
  <si>
    <t>Introduction</t>
  </si>
  <si>
    <t>GST-registered businesses &gt;  Can I claim GST  &gt; Claiming GST Incurred Before GST Registration/Incorporation</t>
  </si>
  <si>
    <t>Click start to proceed.</t>
  </si>
  <si>
    <t>Name of Business</t>
  </si>
  <si>
    <t>Tax Reference</t>
  </si>
  <si>
    <t>Date or GST Registration</t>
  </si>
  <si>
    <t>Within 6 Months</t>
  </si>
  <si>
    <t>More Than 6 Months</t>
  </si>
  <si>
    <t>i</t>
  </si>
  <si>
    <t>Yes</t>
  </si>
  <si>
    <t>No</t>
  </si>
  <si>
    <t>Date of GST Registration</t>
  </si>
  <si>
    <t>Partially Disposed, Transferred or Sold</t>
  </si>
  <si>
    <t>For goods acquired within 6 months before GST registration</t>
  </si>
  <si>
    <t xml:space="preserve">
</t>
  </si>
  <si>
    <r>
      <t>Invoice No.</t>
    </r>
    <r>
      <rPr>
        <b/>
        <sz val="11"/>
        <color rgb="FFFF0000"/>
        <rFont val="Arial"/>
        <family val="2"/>
      </rPr>
      <t>*</t>
    </r>
  </si>
  <si>
    <r>
      <t>GST Incurred</t>
    </r>
    <r>
      <rPr>
        <b/>
        <sz val="11"/>
        <color rgb="FFFF0000"/>
        <rFont val="Arial"/>
        <family val="2"/>
      </rPr>
      <t>*</t>
    </r>
  </si>
  <si>
    <t>Remarks</t>
  </si>
  <si>
    <r>
      <t xml:space="preserve">Input Tax Allowable </t>
    </r>
    <r>
      <rPr>
        <b/>
        <sz val="11"/>
        <color rgb="FFFF0000"/>
        <rFont val="Webdings"/>
        <family val="1"/>
        <charset val="2"/>
      </rPr>
      <t>i</t>
    </r>
  </si>
  <si>
    <t>Diff between Invoice date and Reg date</t>
  </si>
  <si>
    <t>More than 6 months reflect "NO"</t>
  </si>
  <si>
    <t>For goods acquired more than 6 months before GST registration</t>
  </si>
  <si>
    <t>Consumables and Trading Stocks</t>
  </si>
  <si>
    <t>Choose from list</t>
  </si>
  <si>
    <t>5. Please DO NOT copy/paste any cells to avoid deleting the built-in formulas and functions.</t>
  </si>
  <si>
    <t xml:space="preserve">Are the goods consumed or supplied before GST registration </t>
  </si>
  <si>
    <r>
      <t>% consumed or supplied before GST registration</t>
    </r>
    <r>
      <rPr>
        <b/>
        <sz val="11"/>
        <color rgb="FFFF0000"/>
        <rFont val="Webdings"/>
        <family val="1"/>
        <charset val="2"/>
      </rPr>
      <t xml:space="preserve"> i</t>
    </r>
  </si>
  <si>
    <t>More than 6 months reflect NO</t>
  </si>
  <si>
    <t>Raw Materials</t>
  </si>
  <si>
    <t>Yes/Partially used</t>
  </si>
  <si>
    <t>Yes/Partially Supplied</t>
  </si>
  <si>
    <r>
      <t>Are the raw materials used before GST registration</t>
    </r>
    <r>
      <rPr>
        <b/>
        <sz val="11"/>
        <color rgb="FFFF0000"/>
        <rFont val="Webdings"/>
        <family val="1"/>
        <charset val="2"/>
      </rPr>
      <t>i</t>
    </r>
  </si>
  <si>
    <r>
      <t>Are the finished goods supplied  before GST registration</t>
    </r>
    <r>
      <rPr>
        <b/>
        <sz val="11"/>
        <color rgb="FFFF0000"/>
        <rFont val="Webdings"/>
        <family val="1"/>
        <charset val="2"/>
      </rPr>
      <t>i</t>
    </r>
  </si>
  <si>
    <r>
      <t xml:space="preserve">Input Tax Allowable  </t>
    </r>
    <r>
      <rPr>
        <b/>
        <sz val="11"/>
        <color rgb="FFFF0000"/>
        <rFont val="Webdings"/>
        <family val="1"/>
        <charset val="2"/>
      </rPr>
      <t>i</t>
    </r>
  </si>
  <si>
    <t>To hide from TP</t>
  </si>
  <si>
    <t>Movable Property</t>
  </si>
  <si>
    <t>4. Please DO NOT copy/paste any cells to avoid deleting the built-in formulas and functions.</t>
  </si>
  <si>
    <r>
      <t>Is the movable property put into use or leased out before GST registration</t>
    </r>
    <r>
      <rPr>
        <b/>
        <sz val="11"/>
        <color rgb="FFFF0000"/>
        <rFont val="Webdings"/>
        <family val="1"/>
        <charset val="2"/>
      </rPr>
      <t xml:space="preserve">i </t>
    </r>
  </si>
  <si>
    <r>
      <t>Useful Life (in years)</t>
    </r>
    <r>
      <rPr>
        <b/>
        <sz val="11"/>
        <color rgb="FFFF0000"/>
        <rFont val="Webdings"/>
        <family val="1"/>
        <charset val="2"/>
      </rPr>
      <t>i</t>
    </r>
  </si>
  <si>
    <t>Period btw</t>
  </si>
  <si>
    <t>Remaining useful life</t>
  </si>
  <si>
    <t>Ratio</t>
  </si>
  <si>
    <r>
      <t>2. Enter data (where necessary) in the yellow boxes. Red asterisks (</t>
    </r>
    <r>
      <rPr>
        <sz val="11"/>
        <color rgb="FFFF0000"/>
        <rFont val="Arial"/>
        <family val="2"/>
      </rPr>
      <t>*</t>
    </r>
    <r>
      <rPr>
        <sz val="11"/>
        <color theme="1"/>
        <rFont val="Arial"/>
        <family val="2"/>
      </rPr>
      <t>) denote compulsory fields.</t>
    </r>
  </si>
  <si>
    <r>
      <t xml:space="preserve">3. Click on </t>
    </r>
    <r>
      <rPr>
        <sz val="11"/>
        <color rgb="FFFF0000"/>
        <rFont val="Webdings"/>
        <family val="1"/>
        <charset val="2"/>
      </rPr>
      <t>i</t>
    </r>
    <r>
      <rPr>
        <sz val="11"/>
        <rFont val="Arial"/>
        <family val="2"/>
      </rPr>
      <t xml:space="preserve"> for more information on the field.</t>
    </r>
  </si>
  <si>
    <t>No, and I did not let a third party use the property for free</t>
  </si>
  <si>
    <t>No, but I let a third party use the property for free</t>
  </si>
  <si>
    <r>
      <t xml:space="preserve">5. For non-residential property, click </t>
    </r>
    <r>
      <rPr>
        <sz val="11"/>
        <color rgb="FFFF0000"/>
        <rFont val="Arial"/>
        <family val="2"/>
      </rPr>
      <t>here</t>
    </r>
    <r>
      <rPr>
        <sz val="11"/>
        <rFont val="Arial"/>
        <family val="2"/>
      </rPr>
      <t xml:space="preserve"> for the additional documents you have to maintain.</t>
    </r>
  </si>
  <si>
    <t>Period btw the invoice date the reg date (whether more than 6 months)</t>
  </si>
  <si>
    <t xml:space="preserve">Whether the period is within 6 months </t>
  </si>
  <si>
    <t>Period btw reg date and date the property was put into use</t>
  </si>
  <si>
    <t>AV/365</t>
  </si>
  <si>
    <t>period*AV/365*7%</t>
  </si>
  <si>
    <t>Cell D minus cell Q</t>
  </si>
  <si>
    <t>The formula is as such, so that when TP is required to apportion but  there is no input in cell J, then allowable GST claim should be zero.</t>
  </si>
  <si>
    <t>For the remarks column</t>
  </si>
  <si>
    <t>remaining useful life</t>
  </si>
  <si>
    <t>Remaining useful life/ 3 years</t>
  </si>
  <si>
    <t>Period btw reno put into use (in months)</t>
  </si>
  <si>
    <t>Immovable property</t>
  </si>
  <si>
    <t>Building fixture formula</t>
  </si>
  <si>
    <t>Supplies made before GST registration</t>
  </si>
  <si>
    <t>Annual value of property</t>
  </si>
  <si>
    <t xml:space="preserve"> </t>
  </si>
  <si>
    <r>
      <t xml:space="preserve">6. Click on </t>
    </r>
    <r>
      <rPr>
        <sz val="11"/>
        <color rgb="FFFF0000"/>
        <rFont val="Webdings"/>
        <family val="1"/>
        <charset val="2"/>
      </rPr>
      <t>i</t>
    </r>
    <r>
      <rPr>
        <sz val="11"/>
        <color theme="1"/>
        <rFont val="Arial"/>
        <family val="2"/>
      </rPr>
      <t xml:space="preserve"> for more information on the field.</t>
    </r>
  </si>
  <si>
    <t>7. Please DO NOT copy/paste any cells to avoid deleting the built-in formulas and functions.</t>
  </si>
  <si>
    <t>To cater when the TP key in date of acquisition to be after the reg date, remaining useful life cannot be more than 3 years</t>
  </si>
  <si>
    <t>Renovation</t>
  </si>
  <si>
    <r>
      <t>Is the renovated property still held by you at GST registration</t>
    </r>
    <r>
      <rPr>
        <b/>
        <sz val="11"/>
        <color rgb="FFFF0000"/>
        <rFont val="Webdings"/>
        <family val="1"/>
        <charset val="2"/>
      </rPr>
      <t>i</t>
    </r>
  </si>
  <si>
    <t>different btw date reno put into use and gst reg date</t>
  </si>
  <si>
    <t>More than 6 months?</t>
  </si>
  <si>
    <t>Construction</t>
  </si>
  <si>
    <r>
      <t>Is the constructed property still held by you at GST registration</t>
    </r>
    <r>
      <rPr>
        <b/>
        <sz val="11"/>
        <color rgb="FFFF0000"/>
        <rFont val="Webdings"/>
        <family val="1"/>
        <charset val="2"/>
      </rPr>
      <t>i</t>
    </r>
  </si>
  <si>
    <t>The formula is as such, so that when TP is required to apportion but  there is no input in cell L, then allowable GST claim should be zero.</t>
  </si>
  <si>
    <t>D22-S22</t>
  </si>
  <si>
    <t>Services</t>
  </si>
  <si>
    <t>Yes, before</t>
  </si>
  <si>
    <t>Yes, straddling</t>
  </si>
  <si>
    <t>3. Please DO NOT copy/paste any cells to avoid deleting the built-in formulas and functions.</t>
  </si>
  <si>
    <t>Services acquired within 6 Months</t>
  </si>
  <si>
    <t>Directly attributable to supplies before or straddling GST registration</t>
  </si>
  <si>
    <t xml:space="preserve">Input Tax Allowable </t>
  </si>
  <si>
    <t>combine from B:D</t>
  </si>
  <si>
    <t>Allowable gst claim formula</t>
  </si>
  <si>
    <t>Proxy A</t>
  </si>
  <si>
    <t>Proxy B</t>
  </si>
  <si>
    <t>Proxy C</t>
  </si>
  <si>
    <t>Can be removed</t>
  </si>
  <si>
    <t>Can claim GST incurred?</t>
  </si>
  <si>
    <t>FORMULA</t>
  </si>
  <si>
    <t>Click here to apportion GST claims</t>
  </si>
  <si>
    <t>To apportion your GST claims</t>
  </si>
  <si>
    <t>Proxies to use to apportion the pre-registration GST incurred</t>
  </si>
  <si>
    <t>Use this proxy if</t>
  </si>
  <si>
    <t>Examples</t>
  </si>
  <si>
    <t>Apportion by
Time</t>
  </si>
  <si>
    <t>Apportion by 
Quantity</t>
  </si>
  <si>
    <t>Property Rental and Utilities</t>
  </si>
  <si>
    <r>
      <t xml:space="preserve">4. Click on </t>
    </r>
    <r>
      <rPr>
        <sz val="11"/>
        <color rgb="FFFF0000"/>
        <rFont val="Webdings"/>
        <family val="1"/>
        <charset val="2"/>
      </rPr>
      <t>i</t>
    </r>
    <r>
      <rPr>
        <sz val="11"/>
        <rFont val="Arial"/>
        <family val="2"/>
      </rPr>
      <t xml:space="preserve"> for more information on the field.</t>
    </r>
  </si>
  <si>
    <r>
      <t>Directly attributable to supplies before or straddling GST registration</t>
    </r>
    <r>
      <rPr>
        <b/>
        <sz val="11"/>
        <color rgb="FFFF0000"/>
        <rFont val="Webdings"/>
        <family val="1"/>
        <charset val="2"/>
      </rPr>
      <t xml:space="preserve">i </t>
    </r>
  </si>
  <si>
    <t>Within 6 months</t>
  </si>
  <si>
    <t xml:space="preserve">Btw GST registration date and end of office rental period </t>
  </si>
  <si>
    <t>BTW sublet and end of office rental period</t>
  </si>
  <si>
    <t>Allowable input tax claim</t>
  </si>
  <si>
    <t>Summary of Claims</t>
  </si>
  <si>
    <t>Click to declare</t>
  </si>
  <si>
    <t>Immovable Property</t>
  </si>
  <si>
    <t>Building Fixtures</t>
  </si>
  <si>
    <t xml:space="preserve">Renovation </t>
  </si>
  <si>
    <t>Total allowable pre-registration GST</t>
  </si>
  <si>
    <t xml:space="preserve">Proxy A : Period over which goods or services are supplied before GST registration over total period of goods or services supplied </t>
  </si>
  <si>
    <r>
      <t xml:space="preserve">3. Click on </t>
    </r>
    <r>
      <rPr>
        <sz val="11"/>
        <color rgb="FFFF0000"/>
        <rFont val="Webdings"/>
        <family val="1"/>
        <charset val="2"/>
      </rPr>
      <t>i</t>
    </r>
    <r>
      <rPr>
        <sz val="11"/>
        <color theme="1"/>
        <rFont val="Arial"/>
        <family val="2"/>
      </rPr>
      <t xml:space="preserve"> for more information on the field. </t>
    </r>
  </si>
  <si>
    <r>
      <t xml:space="preserve">4. Please DO NOT copy/paste any cells </t>
    </r>
    <r>
      <rPr>
        <u/>
        <sz val="11"/>
        <rFont val="Arial"/>
        <family val="2"/>
      </rPr>
      <t>OR</t>
    </r>
    <r>
      <rPr>
        <sz val="11"/>
        <rFont val="Arial"/>
        <family val="2"/>
      </rPr>
      <t xml:space="preserve"> repeat claims included in this page in the other proxy pages as it will affect the in-built formulas and functions.</t>
    </r>
  </si>
  <si>
    <t>Period goods or services supplied</t>
  </si>
  <si>
    <t>Period between reg date and start of period</t>
  </si>
  <si>
    <t>period between start and end of period</t>
  </si>
  <si>
    <t>GST attributable to rental before GST registration</t>
  </si>
  <si>
    <t>Proxy B : Period over which goods or services are supplied before GST registration over a year</t>
  </si>
  <si>
    <r>
      <t xml:space="preserve">Allowable GST claim </t>
    </r>
    <r>
      <rPr>
        <b/>
        <sz val="11"/>
        <color rgb="FFFF0000"/>
        <rFont val="Webdings"/>
        <family val="1"/>
        <charset val="2"/>
      </rPr>
      <t>i</t>
    </r>
  </si>
  <si>
    <t xml:space="preserve">Date between first supply and gst reg </t>
  </si>
  <si>
    <t>Same formula as Column H</t>
  </si>
  <si>
    <t xml:space="preserve"> Proxy C: Proportion of goods or services supplied before GST registration to total goods or services supplied</t>
  </si>
  <si>
    <t xml:space="preserve">    a) Proportion of goods supplied = </t>
  </si>
  <si>
    <t xml:space="preserve">    b) Proportion of goods or services supplied = </t>
  </si>
  <si>
    <t>Proportion of goods or services supplied (%)</t>
  </si>
  <si>
    <t>Same formula as column H</t>
  </si>
  <si>
    <r>
      <t xml:space="preserve">The service was used to supply goods and services during a </t>
    </r>
    <r>
      <rPr>
        <u/>
        <sz val="10"/>
        <color theme="1"/>
        <rFont val="Arial"/>
        <family val="2"/>
      </rPr>
      <t>specific</t>
    </r>
    <r>
      <rPr>
        <sz val="10"/>
        <color theme="1"/>
        <rFont val="Arial"/>
        <family val="2"/>
      </rPr>
      <t xml:space="preserve"> </t>
    </r>
    <r>
      <rPr>
        <u/>
        <sz val="10"/>
        <color theme="1"/>
        <rFont val="Arial"/>
        <family val="2"/>
      </rPr>
      <t>period</t>
    </r>
    <r>
      <rPr>
        <sz val="10"/>
        <color theme="1"/>
        <rFont val="Arial"/>
        <family val="2"/>
      </rPr>
      <t>.</t>
    </r>
  </si>
  <si>
    <r>
      <t xml:space="preserve">The service was used to make ongoing supplies with </t>
    </r>
    <r>
      <rPr>
        <u/>
        <sz val="10"/>
        <color theme="1"/>
        <rFont val="Arial"/>
        <family val="2"/>
      </rPr>
      <t>no definite period</t>
    </r>
    <r>
      <rPr>
        <sz val="10"/>
        <color theme="1"/>
        <rFont val="Arial"/>
        <family val="2"/>
      </rPr>
      <t>.</t>
    </r>
  </si>
  <si>
    <t xml:space="preserve">Examples of services which can be apportioned using this method are advertising services for a newly launched product. </t>
  </si>
  <si>
    <t>Examples of services which can be apportioned using this method are property agent services to secure a tenant and advertising services to promote sale of a particular product line during a limited period.</t>
  </si>
  <si>
    <r>
      <t xml:space="preserve">4. Please DO NOT copy/paste any cells </t>
    </r>
    <r>
      <rPr>
        <u/>
        <sz val="11"/>
        <color theme="1"/>
        <rFont val="Arial"/>
        <family val="2"/>
      </rPr>
      <t>OR</t>
    </r>
    <r>
      <rPr>
        <sz val="11"/>
        <color theme="1"/>
        <rFont val="Arial"/>
        <family val="2"/>
      </rPr>
      <t xml:space="preserve"> repeat claims included in this page in the other proxy pages as it will affect the in-built formulas and functions.</t>
    </r>
  </si>
  <si>
    <t>2. The GST portion relating to the period covered by the rental or utilities that were on-supplied is not claimable.</t>
  </si>
  <si>
    <t>Building fixtures acquired separately from the non-residential property</t>
  </si>
  <si>
    <r>
      <t xml:space="preserve">2. Building fixtures refer to mounted cabinets, air-conditions and wall partitions. If you have acquired these building fixtures </t>
    </r>
    <r>
      <rPr>
        <b/>
        <u/>
        <sz val="11"/>
        <color theme="1"/>
        <rFont val="Arial"/>
        <family val="2"/>
      </rPr>
      <t>separately</t>
    </r>
    <r>
      <rPr>
        <sz val="11"/>
        <color theme="1"/>
        <rFont val="Arial"/>
        <family val="2"/>
      </rPr>
      <t xml:space="preserve"> from the non-residential property, you may use a useful life of 3 years to apportion the pre-registration GST incurred.</t>
    </r>
  </si>
  <si>
    <t>3. If you have acquired these building fixtures together with the non-residential property, it is considered part of the non-residential property and should not be included in this tab.</t>
  </si>
  <si>
    <r>
      <t xml:space="preserve">4. For simplification purposes and unless you can prove otherwise, the Comptroller shall take the </t>
    </r>
    <r>
      <rPr>
        <b/>
        <u/>
        <sz val="11"/>
        <color theme="1"/>
        <rFont val="Arial"/>
        <family val="2"/>
      </rPr>
      <t>date of acquisition</t>
    </r>
    <r>
      <rPr>
        <sz val="11"/>
        <color theme="1"/>
        <rFont val="Arial"/>
        <family val="2"/>
      </rPr>
      <t xml:space="preserve"> of the fixtures as the date when the fixtures are put into use.</t>
    </r>
  </si>
  <si>
    <r>
      <t xml:space="preserve">4. Click on </t>
    </r>
    <r>
      <rPr>
        <sz val="11"/>
        <color rgb="FFFF0000"/>
        <rFont val="Webdings"/>
        <family val="1"/>
        <charset val="2"/>
      </rPr>
      <t>i</t>
    </r>
    <r>
      <rPr>
        <sz val="11"/>
        <color theme="1"/>
        <rFont val="Arial"/>
        <family val="2"/>
      </rPr>
      <t xml:space="preserve"> for more information on the field.</t>
    </r>
  </si>
  <si>
    <t>2. Movable properties include office computer and peripherals, office furniture and fittings, delivery vans and lorries.</t>
  </si>
  <si>
    <t xml:space="preserve">Are the goods still held by your business at the date of GST registration </t>
  </si>
  <si>
    <r>
      <t>% of goods still held by the company at the date of GST registration</t>
    </r>
    <r>
      <rPr>
        <b/>
        <sz val="11"/>
        <color rgb="FFFF0000"/>
        <rFont val="Webdings"/>
        <family val="1"/>
        <charset val="2"/>
      </rPr>
      <t xml:space="preserve"> i</t>
    </r>
  </si>
  <si>
    <t>1. You can claim GST incurred on non-residential property purchased more than 6 months before your GST registration in full unless:
    - You have commenced making taxable supplies and used the non-residential property as your business premises or leased it out for periods straddling GST registration;
    - You have not commenced making taxable supplies but you let a third party use the immovable property for free.                                                                                                                                                                                                                                                                               #</t>
  </si>
  <si>
    <t>Non-Residential Property- Land, office buildings, factories</t>
  </si>
  <si>
    <t>Is the non-residential property put into use or leased out before GST registration</t>
  </si>
  <si>
    <t>Is the renovated property put into use or leased out</t>
  </si>
  <si>
    <t>Is the renovated property put into use or leased out more than 6 months before GST registration</t>
  </si>
  <si>
    <t>Is the constructed property put into use or leased out more than 6 months before GST registration</t>
  </si>
  <si>
    <t>Is the constructed property put into use or leased out</t>
  </si>
  <si>
    <r>
      <t>Utilities or rental period</t>
    </r>
    <r>
      <rPr>
        <b/>
        <sz val="14"/>
        <color rgb="FFFF0000"/>
        <rFont val="Webdings"/>
        <family val="1"/>
        <charset val="2"/>
      </rPr>
      <t>i</t>
    </r>
  </si>
  <si>
    <t>Declaration</t>
  </si>
  <si>
    <t>A. Business Particulars (All fields are compulsory)</t>
  </si>
  <si>
    <t>GST Registration Number</t>
  </si>
  <si>
    <t>B. Qualifying Conditions for Pre-Registration GST Claims (All fields are compulsory)</t>
  </si>
  <si>
    <t>More than 6 Months</t>
  </si>
  <si>
    <t xml:space="preserve">Goods </t>
  </si>
  <si>
    <t>You do not need to submit the completed checklist to IRAS but it must be made available to us upon request. You can retain a copy by printing or saving it as a softcopy.</t>
  </si>
  <si>
    <t xml:space="preserve">It may take you 10 to 30 mins to complete this checklist. </t>
  </si>
  <si>
    <t xml:space="preserve">You can claim the GST incurred prior to your GST registration if certain conditions are met. More information is available at the link below:
</t>
  </si>
  <si>
    <r>
      <t xml:space="preserve">You are </t>
    </r>
    <r>
      <rPr>
        <u/>
        <sz val="11"/>
        <color theme="1"/>
        <rFont val="Arial"/>
        <family val="2"/>
      </rPr>
      <t>required</t>
    </r>
    <r>
      <rPr>
        <sz val="11"/>
        <color theme="1"/>
        <rFont val="Arial"/>
        <family val="2"/>
      </rPr>
      <t xml:space="preserve"> to complete this checklist if you are claiming pre-registration GST.  </t>
    </r>
  </si>
  <si>
    <r>
      <t>3. Enter the details in the yellow boxes. Red asterisks (</t>
    </r>
    <r>
      <rPr>
        <sz val="11"/>
        <color rgb="FFFF0000"/>
        <rFont val="Arial"/>
        <family val="2"/>
      </rPr>
      <t>*</t>
    </r>
    <r>
      <rPr>
        <sz val="11"/>
        <rFont val="Arial"/>
        <family val="2"/>
      </rPr>
      <t>) denote compulsory fields.</t>
    </r>
  </si>
  <si>
    <r>
      <t>2. Enter the details in the yellow boxes. Red asterisks (</t>
    </r>
    <r>
      <rPr>
        <sz val="11"/>
        <color rgb="FFFF0000"/>
        <rFont val="Arial"/>
        <family val="2"/>
      </rPr>
      <t>*</t>
    </r>
    <r>
      <rPr>
        <sz val="11"/>
        <rFont val="Arial"/>
        <family val="2"/>
      </rPr>
      <t>) denote compulsory fields.</t>
    </r>
  </si>
  <si>
    <t>5. % of goods still held at the point of GST registration =</t>
  </si>
  <si>
    <r>
      <t xml:space="preserve">3. Click on </t>
    </r>
    <r>
      <rPr>
        <sz val="11"/>
        <color rgb="FFFF0000"/>
        <rFont val="Webdings"/>
        <family val="1"/>
        <charset val="2"/>
      </rPr>
      <t>i</t>
    </r>
    <r>
      <rPr>
        <sz val="11"/>
        <rFont val="Arial"/>
        <family val="2"/>
      </rPr>
      <t xml:space="preserve"> for more information on the field</t>
    </r>
  </si>
  <si>
    <r>
      <t>2. Enter the details in the yellow boxes. Red asterisks (</t>
    </r>
    <r>
      <rPr>
        <sz val="11"/>
        <color rgb="FFFF0000"/>
        <rFont val="Arial"/>
        <family val="2"/>
      </rPr>
      <t>*</t>
    </r>
    <r>
      <rPr>
        <sz val="11"/>
        <color theme="1"/>
        <rFont val="Arial"/>
        <family val="2"/>
      </rPr>
      <t>) denote compulsory fields.</t>
    </r>
  </si>
  <si>
    <r>
      <t xml:space="preserve">3. Click on </t>
    </r>
    <r>
      <rPr>
        <sz val="11"/>
        <color rgb="FFFF0000"/>
        <rFont val="Webdings"/>
        <family val="1"/>
        <charset val="2"/>
      </rPr>
      <t>i</t>
    </r>
    <r>
      <rPr>
        <sz val="11"/>
        <color theme="1"/>
        <rFont val="Arial"/>
        <family val="2"/>
      </rPr>
      <t xml:space="preserve"> for more information on the field</t>
    </r>
  </si>
  <si>
    <t xml:space="preserve">Note: This calculator allows up to 20 inputs for each type of expenses. If you require more inputs, you will have to start on a new calculator. </t>
  </si>
  <si>
    <r>
      <t>5. Enter the details in the yellow boxes. Red asterisks (</t>
    </r>
    <r>
      <rPr>
        <sz val="11"/>
        <color rgb="FFFF0000"/>
        <rFont val="Arial"/>
        <family val="2"/>
      </rPr>
      <t>*</t>
    </r>
    <r>
      <rPr>
        <sz val="11"/>
        <rFont val="Arial"/>
        <family val="2"/>
      </rPr>
      <t>) denote compulsory fields.</t>
    </r>
  </si>
  <si>
    <t>5. To calculate the proportion of goods or services supplied before GST registration, you can use either of the following formulae:</t>
  </si>
  <si>
    <r>
      <t>3. Enter the details in the yellow boxes. Red asterisks (</t>
    </r>
    <r>
      <rPr>
        <sz val="11"/>
        <color rgb="FFFF0000"/>
        <rFont val="Arial"/>
        <family val="2"/>
      </rPr>
      <t>*</t>
    </r>
    <r>
      <rPr>
        <sz val="11"/>
        <color theme="1"/>
        <rFont val="Arial"/>
        <family val="2"/>
      </rPr>
      <t>) denote compulsory fields.</t>
    </r>
  </si>
  <si>
    <t>o</t>
  </si>
  <si>
    <t>Qualifying Conditions for Pre-Registration GST Claims</t>
  </si>
  <si>
    <t>Trading Stocks and Consumables</t>
  </si>
  <si>
    <r>
      <rPr>
        <sz val="11"/>
        <color theme="1"/>
        <rFont val="Arial"/>
        <family val="2"/>
      </rPr>
      <t xml:space="preserve">        </t>
    </r>
    <r>
      <rPr>
        <u/>
        <sz val="11"/>
        <color theme="1"/>
        <rFont val="Arial"/>
        <family val="2"/>
      </rPr>
      <t>Goods</t>
    </r>
  </si>
  <si>
    <t xml:space="preserve">        (a) the goods are purchased or imported by my business for the purpose of making taxable supplies;
        (b) for goods acquired within 6 months before the date of my GST registration, the goods are still held by my business as at GST registration;
        (c) for goods acquired more than 6 months before the date of my GST registration, the goods have not been consumed or supplied by my 
        business before the date of my GST registration.
</t>
  </si>
  <si>
    <r>
      <rPr>
        <sz val="11"/>
        <color theme="1"/>
        <rFont val="Arial"/>
        <family val="2"/>
      </rPr>
      <t xml:space="preserve">       </t>
    </r>
    <r>
      <rPr>
        <u/>
        <sz val="11"/>
        <color theme="1"/>
        <rFont val="Arial"/>
        <family val="2"/>
      </rPr>
      <t>Property Rental, Utilities and Services</t>
    </r>
  </si>
  <si>
    <t>1.      I have satisfied all the following conditions:</t>
  </si>
  <si>
    <t xml:space="preserve">
2.     I have excluded all GST incurred on the following expenses because they are specifically disallowed under the GST (General) Regulations:
        • club subscription fee;
        • family benefits;
        • medical expenses;
        • medical and accident insurance;
        • any transactions involving betting, sweepstakes, lotteries, fruit machines or games of chance;
        • purchase or importation of a motor car (except commercial vehicles such as vans and lorries); and
        • supply or importation of goods or supply of services, used by me directly in connection with a motor car</t>
  </si>
  <si>
    <t xml:space="preserve">
Yes</t>
  </si>
  <si>
    <r>
      <t xml:space="preserve">
3.     I have maintained a stock account showing:
        </t>
    </r>
    <r>
      <rPr>
        <u/>
        <sz val="11"/>
        <color theme="1"/>
        <rFont val="Arial"/>
        <family val="2"/>
      </rPr>
      <t>Goods</t>
    </r>
    <r>
      <rPr>
        <sz val="11"/>
        <color theme="1"/>
        <rFont val="Arial"/>
        <family val="2"/>
      </rPr>
      <t xml:space="preserve">
        • quantities purchased;
        • quantities used in the making of other goods;
        • date of purchase; and
        • date and manner of subsequent disposal of both the quantities purchased and quantities used in the making of other goods
        </t>
    </r>
    <r>
      <rPr>
        <u/>
        <sz val="11"/>
        <color theme="1"/>
        <rFont val="Arial"/>
        <family val="2"/>
      </rPr>
      <t>Services</t>
    </r>
    <r>
      <rPr>
        <sz val="11"/>
        <color theme="1"/>
        <rFont val="Arial"/>
        <family val="2"/>
      </rPr>
      <t xml:space="preserve">
        • description of services purchased;
        • date of purchase; and
        • date of use of the service (if any)
</t>
    </r>
  </si>
  <si>
    <t xml:space="preserve">       (a) the expenses are incurred by my business for the purpose of making taxable supplies; 
       (b) the expenses are incurred by my business within 6 months before the date of my GST registration; 
       (c) the expenses are not directly attributable to supplies made by my business before the date of my GST registration.
</t>
  </si>
  <si>
    <t xml:space="preserve">       (a) the expenses are incurred by my business for the purpose of making taxable supplies; 
       (b) the expenses are incurred by my business within 6 months before the date of my GST registration; 
       (c) the expenses are not directly attributable to supplies made by my business before the date of my GST registration.</t>
  </si>
  <si>
    <t xml:space="preserve">
3.     I have maintained a stock account showing:
        Goods
        • quantities purchased;
        • quantities used in the making of other goods;
        • date of purchase; and
        • date and manner of subsequent disposal of both the quantities purchased and quantities used in the making of other goods
        Services
        • description of services purchased;
        • date of purchase; and
        • date of use of the service (if any)
</t>
  </si>
  <si>
    <t xml:space="preserve">     Yes</t>
  </si>
  <si>
    <t xml:space="preserve">
     Yes</t>
  </si>
  <si>
    <t xml:space="preserve">5. Please DO NOT copy/paste any cells to avoid deleting the built-in formulas and functions.
</t>
  </si>
  <si>
    <t xml:space="preserve">        (a) the goods are purchased or imported by my business for the purpose of making taxable supplies;
        (b) for goods acquired within 6 months before the date of my GST registration, the goods are still held by my business as at GST 
        registration;
        (c) for goods acquired more than 6 months before the date of my GST registration, the goods have not been consumed or supplied by 
        my business before the date of my GST registration.
</t>
  </si>
  <si>
    <t xml:space="preserve">
2.     I have excluded all GST incurred on the following expenses because they are specifically disallowed under the GST (General) 
        Regulations:
        • club subscription fee;
        • family benefits;
        • medical expenses;
        • medical and accident insurance;
        • any transactions involving betting, sweepstakes, lotteries, fruit machines or games of chance;
        • purchase or importation of a motor car (except commercial vehicles such as vans and lorries); and
        • supply or importation of goods or supply of services, used by me directly in connection with a motor car</t>
  </si>
  <si>
    <t>$</t>
  </si>
  <si>
    <t>Date of GST Registration (dd-mmm-yyyy)</t>
  </si>
  <si>
    <t>Date of first supply of goods or services (dd-mmm-yyyy)</t>
  </si>
  <si>
    <r>
      <t>Invoice Date 
(dd-mmm-yyyy)</t>
    </r>
    <r>
      <rPr>
        <b/>
        <sz val="11"/>
        <color rgb="FFFF0000"/>
        <rFont val="Arial"/>
        <family val="2"/>
      </rPr>
      <t>*</t>
    </r>
  </si>
  <si>
    <r>
      <t>Date of acquisition (dd-mmm-yyyy)</t>
    </r>
    <r>
      <rPr>
        <b/>
        <sz val="11"/>
        <color rgb="FFFF0000"/>
        <rFont val="Webdings"/>
        <family val="1"/>
        <charset val="2"/>
      </rPr>
      <t>i</t>
    </r>
  </si>
  <si>
    <r>
      <t xml:space="preserve">Date of property put into use
(dd-mmm-yyyy) </t>
    </r>
    <r>
      <rPr>
        <b/>
        <sz val="11"/>
        <color rgb="FFFF0000"/>
        <rFont val="Webdings"/>
        <family val="1"/>
        <charset val="2"/>
      </rPr>
      <t xml:space="preserve">i </t>
    </r>
  </si>
  <si>
    <r>
      <t>Invoice Date  
(dd-mmm-yyyy)</t>
    </r>
    <r>
      <rPr>
        <b/>
        <sz val="11"/>
        <color rgb="FFFF0000"/>
        <rFont val="Arial"/>
        <family val="2"/>
      </rPr>
      <t>*</t>
    </r>
  </si>
  <si>
    <r>
      <t>Invoice Date
(dd-mmm-yyyy)</t>
    </r>
    <r>
      <rPr>
        <b/>
        <sz val="11"/>
        <color rgb="FFFF0000"/>
        <rFont val="Arial"/>
        <family val="2"/>
      </rPr>
      <t>*</t>
    </r>
  </si>
  <si>
    <r>
      <t>Date renovation put into use or leased out
(dd-mmm-yyyy)</t>
    </r>
    <r>
      <rPr>
        <b/>
        <sz val="11"/>
        <color rgb="FFFF0000"/>
        <rFont val="Webdings"/>
        <family val="1"/>
        <charset val="2"/>
      </rPr>
      <t>i</t>
    </r>
  </si>
  <si>
    <r>
      <t>Date constructed put into use or leased out
(dd-mmm-yyyy)</t>
    </r>
    <r>
      <rPr>
        <b/>
        <sz val="11"/>
        <color rgb="FFFF0000"/>
        <rFont val="Webdings"/>
        <family val="1"/>
        <charset val="2"/>
      </rPr>
      <t>i</t>
    </r>
  </si>
  <si>
    <t>Start of Period  
(dd-mmm-yyyy)</t>
  </si>
  <si>
    <t>End of  Period  
(dd-mmm-yyyy)</t>
  </si>
  <si>
    <r>
      <t>Invoice Date 
 (dd-mmm-yyyy)</t>
    </r>
    <r>
      <rPr>
        <b/>
        <sz val="11"/>
        <color rgb="FFFF0000"/>
        <rFont val="Arial"/>
        <family val="2"/>
      </rPr>
      <t>*</t>
    </r>
  </si>
  <si>
    <t>Start of period 
(dd-mmm-yyyy)</t>
  </si>
  <si>
    <t>End of period 
(dd-mmm-yyyy)</t>
  </si>
  <si>
    <t>Date that you have subleted the property 
(dd-mmm-yyyy)</t>
  </si>
  <si>
    <t>Main Menu</t>
  </si>
  <si>
    <t xml:space="preserve">If you are unfamiliar with the pre-registration GST rules, we strongly encourage you to use the calculator feature within this checklist to determine the amount of pre-registration GST claimable.  </t>
  </si>
  <si>
    <t xml:space="preserve">        (a) the goods are purchased or imported by my business for the purpose of making taxable supplies;
        (b) for goods acquired within 6 months before my GST registration, the goods are still held by my business  as at the date of GST registration;
        (c) for goods acquired more than 6 months before my GST registration, the goods have not been consumed or supplied by my 
        business before the date of my GST registration.
</t>
  </si>
  <si>
    <t xml:space="preserve">       (a) the expenses are incurred by my business for the purpose of making taxable supplies; 
       (b) the expenses are incurred by my business within 6 months before the date of my GST registration; and
       (c) the expenses are not directly attributable to supplies made by my business before the date of my GST registration.
</t>
  </si>
  <si>
    <t>1. You can claim GST incurred on goods acquired within 6 months before your GST registration in full. This is unless you have sold, transferred, or disposed of the goods before your GST registration, in which case you can only claim a portion of the GST incurred based on the goods still held by you as at the date of GST registration.</t>
  </si>
  <si>
    <t>1. You can claim GST incurred in full on consumables and trading stocks purchased more than 6 months before your GST registration in full. This is unless the consumables have been partially consumed or the trading stocks have been partially supplied before your GST registration.</t>
  </si>
  <si>
    <t xml:space="preserve">5. % of goods consumed or supplied  =
</t>
  </si>
  <si>
    <t xml:space="preserve">          </t>
  </si>
  <si>
    <r>
      <t xml:space="preserve">5. % of raw materials used  =                                                                                           </t>
    </r>
    <r>
      <rPr>
        <b/>
        <i/>
        <sz val="11"/>
        <color theme="4" tint="-0.249977111117893"/>
        <rFont val="Arial"/>
        <family val="2"/>
      </rPr>
      <t>(A)</t>
    </r>
  </si>
  <si>
    <t>1. You may claim GST incurred in full on movable properties purchased more than 6 months before your GST registration in full unless you have put them into use or leased them out before your GST registration.</t>
  </si>
  <si>
    <t>1. You may claim GST incurred in full on building fixtures acquired separately from the non-residential property more than 6 months before your GST registration in full unless the fixtures have been put into use before GST registration.</t>
  </si>
  <si>
    <t>1. You can claim GST incurred on renovation in full unless:
 (a) you have sold, transferred or disposed of the renovated property before your GST registration; or 
 (b) you have leased out or put the renovated property into use more than 6 months before your GST registration.</t>
  </si>
  <si>
    <t>1. You can claim GST incurred on construction of property in full unless:
 (a) you have sold, transferred or disposed of  the constructed property before your GST registration; or
 (b) you have leased out or put the constructed property into use more than 6 months before your GST registration.</t>
  </si>
  <si>
    <r>
      <t>2. Enter the details in the yellow boxes. Red asterisks (</t>
    </r>
    <r>
      <rPr>
        <sz val="11"/>
        <color rgb="FFFF0000"/>
        <rFont val="Arial"/>
        <family val="2"/>
      </rPr>
      <t>*</t>
    </r>
    <r>
      <rPr>
        <sz val="11"/>
        <color theme="1"/>
        <rFont val="Arial"/>
        <family val="2"/>
      </rPr>
      <t xml:space="preserve">) denote compulsory fields.                                                                                                                                                                                                                                                                                                                                                             #
</t>
    </r>
  </si>
  <si>
    <t>1. You can claim GST incurred on services in full unless:
 (a) The services are acquired more than 6 months before the date of your GST registration; or 
 (b) The services are acquired within 6 months but are directly attributable to supplies before your GST registration. In either of these scenarios, you are not allowed to claim any GST incurred. 
If the services are acquired within 6 months but are directly attributable to supplies straddling your GST registration, you can only claim a portion of the GST incurred based on the appropriate proxy.</t>
  </si>
  <si>
    <t xml:space="preserve">The service can be attributed to a specific value/quantity of supplies made. </t>
  </si>
  <si>
    <t>Examples of services which can be apportioned using this method are repair services and storage services for goods..</t>
  </si>
  <si>
    <r>
      <t xml:space="preserve">You can claim GST incurred on services in full unless:
 (a) The services are acquired more than 6 months before the date of your GST registration; or 
 (b) The services are acquired within 6 months but are directly attributable to supplies before your GST registration. 
In either of these scenarios, you are </t>
    </r>
    <r>
      <rPr>
        <u/>
        <sz val="11"/>
        <color theme="1"/>
        <rFont val="Arial"/>
        <family val="2"/>
      </rPr>
      <t xml:space="preserve">not allowed to claim </t>
    </r>
    <r>
      <rPr>
        <sz val="11"/>
        <color theme="1"/>
        <rFont val="Arial"/>
        <family val="2"/>
      </rPr>
      <t xml:space="preserve">any GST incurred. 
If the services are acquired within 6 months but are directly attributable to supplies straddling your GST registration, you would be required to apportion your claims using </t>
    </r>
    <r>
      <rPr>
        <b/>
        <u/>
        <sz val="11"/>
        <color theme="1"/>
        <rFont val="Arial"/>
        <family val="2"/>
      </rPr>
      <t>ONE</t>
    </r>
    <r>
      <rPr>
        <sz val="11"/>
        <color theme="1"/>
        <rFont val="Arial"/>
        <family val="2"/>
      </rPr>
      <t xml:space="preserve"> of the proxies below. Please DO NOT include the same claim in more than one proxy as it will affect the in-built formulas.
</t>
    </r>
  </si>
  <si>
    <t xml:space="preserve">
1. This proxy can be used for services that can attributed to a specific value or quantify of supplies made. The proportion can be in units of goods supplied or the value of goods or services supplied. 
    - For example, repair services and storage services for goods.
</t>
  </si>
  <si>
    <r>
      <t xml:space="preserve">1. This proxy can be used for services that are directly attributable to </t>
    </r>
    <r>
      <rPr>
        <u/>
        <sz val="11"/>
        <color theme="1"/>
        <rFont val="Arial"/>
        <family val="2"/>
      </rPr>
      <t>ongoing</t>
    </r>
    <r>
      <rPr>
        <sz val="11"/>
        <color theme="1"/>
        <rFont val="Arial"/>
        <family val="2"/>
      </rPr>
      <t xml:space="preserve"> sales of goods or services. 
    - For example, advertising services for a newly launched product. </t>
    </r>
  </si>
  <si>
    <r>
      <t xml:space="preserve">1.  This proxy can be used for apportioning </t>
    </r>
    <r>
      <rPr>
        <u/>
        <sz val="11"/>
        <color theme="1"/>
        <rFont val="Arial"/>
        <family val="2"/>
      </rPr>
      <t>services that are directly attributable to supplies of goods and services made during a specific period.</t>
    </r>
    <r>
      <rPr>
        <sz val="11"/>
        <color theme="1"/>
        <rFont val="Arial"/>
        <family val="2"/>
      </rPr>
      <t xml:space="preserve">
    - For example, property agent services to secure a tenant and advertising services to promote sale of a particular product line during a limited period.
</t>
    </r>
  </si>
  <si>
    <r>
      <t xml:space="preserve">1. You can claim GST incurred in full on raw materials purchased more than 6 months before your GST registration if the materials have </t>
    </r>
    <r>
      <rPr>
        <u/>
        <sz val="11"/>
        <color theme="1"/>
        <rFont val="Arial"/>
        <family val="2"/>
      </rPr>
      <t>not</t>
    </r>
    <r>
      <rPr>
        <sz val="11"/>
        <color theme="1"/>
        <rFont val="Arial"/>
        <family val="2"/>
      </rPr>
      <t xml:space="preserve"> been used to make finished goods which were sold before your GST registration. If the raw materials had been used but the finished goods were not sold before GST registration, you can still claim the GST.</t>
    </r>
  </si>
  <si>
    <t>1. You can claim GST incurred on rental and utilities within 6 months before your GST registration unless they are directly attributable to supplies made before your GST registration 
- For example, utilities/rental on-supplied to your  tenant before your GST registration.</t>
  </si>
  <si>
    <t>Partially Consumed/Supplied</t>
  </si>
  <si>
    <r>
      <t xml:space="preserve">% of raw materials used before GST Registration (A) </t>
    </r>
    <r>
      <rPr>
        <b/>
        <sz val="11"/>
        <color rgb="FFFF0000"/>
        <rFont val="Webdings"/>
        <family val="1"/>
        <charset val="2"/>
      </rPr>
      <t>i</t>
    </r>
  </si>
  <si>
    <r>
      <t xml:space="preserve">% of finished goods supplied before GST Registration (B) </t>
    </r>
    <r>
      <rPr>
        <b/>
        <sz val="11"/>
        <color rgb="FFFF0000"/>
        <rFont val="Webdings"/>
        <family val="1"/>
        <charset val="2"/>
      </rPr>
      <t>i</t>
    </r>
  </si>
  <si>
    <r>
      <t xml:space="preserve">6. % of finished goods supplied  =                                                                       </t>
    </r>
    <r>
      <rPr>
        <b/>
        <i/>
        <sz val="11"/>
        <color theme="4" tint="-0.249977111117893"/>
        <rFont val="Arial"/>
        <family val="2"/>
      </rPr>
      <t xml:space="preserve">          (B)</t>
    </r>
  </si>
  <si>
    <r>
      <t>Date of its acquisition
(dd-mmm-yyyy)</t>
    </r>
    <r>
      <rPr>
        <b/>
        <sz val="11"/>
        <color rgb="FFFF0000"/>
        <rFont val="Webdings"/>
        <family val="1"/>
        <charset val="2"/>
      </rPr>
      <t>i</t>
    </r>
  </si>
  <si>
    <t>Types of Expenses</t>
  </si>
  <si>
    <t xml:space="preserve">Allowable pre-registration GST </t>
  </si>
  <si>
    <t>Next Step</t>
  </si>
  <si>
    <t xml:space="preserve">          Claims entered                   No claims entered
     </t>
  </si>
  <si>
    <t xml:space="preserve">
4.    I have verified that my computation of allowable pre-registration claim is correct 
</t>
  </si>
  <si>
    <t xml:space="preserve">
5.   I am required to separately track the list expenses and detailed computation of allowable claims which may have to be submited upon request
</t>
  </si>
  <si>
    <t xml:space="preserve">You have completed the checklist. Please save/print a copy as part of your records.  
Please note that IRAS may audit your claims and you may be required to submit the relevant supporting documents (e.g. this checklist, list of expenses, detailed computation of allowable claim, business and accounting records) for verification.
</t>
  </si>
  <si>
    <t>Enter the amount of allowable pre-registration GST:</t>
  </si>
  <si>
    <t>To ensure compliance with IRAS' requirements, we strongly encourage you to use the calculator to track and compute your allowable pre-registration claims</t>
  </si>
  <si>
    <t>If do not wish to use the calculator, please complete the following declarations:</t>
  </si>
  <si>
    <t>Select one of the following options:</t>
  </si>
  <si>
    <t>Any Date</t>
  </si>
  <si>
    <t>Before Date of GST Registration</t>
  </si>
  <si>
    <r>
      <t>1. The conditions for pre-registration GST claims vary depending on:
a) whether expenses were incurred within or more than 6 months prior to your date of GST registration; and
b) the type of expenses incurred.
2. Select the relevant button(s) below for the expenses you have incurred prior to your date of GST registration. 
3. Click on</t>
    </r>
    <r>
      <rPr>
        <sz val="11"/>
        <color rgb="FFFF0000"/>
        <rFont val="Webdings"/>
        <family val="1"/>
        <charset val="2"/>
      </rPr>
      <t xml:space="preserve"> i</t>
    </r>
    <r>
      <rPr>
        <sz val="11"/>
        <color theme="1"/>
        <rFont val="Arial"/>
        <family val="2"/>
      </rPr>
      <t xml:space="preserve"> for more information on the field.</t>
    </r>
  </si>
  <si>
    <t>You have completed the checklist. Please save/print a copy as part of your records.  
Please note that IRAS may audit your claims and you may be required to submit the relevant supporting documents (e.g. this calculator,  business and accounting records) for verification.</t>
  </si>
  <si>
    <t>*Disclaimer: 
This calculator is correct as of 11 Jul 2017.Please check the IRAS website at www.iras.gov.sg for the latest version. The calculator provides only estimates based on the stated assumptions and your inputs. It may not provide for all possible scenarios. The information you have provided may be subject to audit review by IRAS. Should there be any discrepancy noted in the information furnished, IRAS has the right to amend that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</si>
</sst>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_(&quot;$&quot;* \(#,##0.00\);_(&quot;$&quot;* &quot;-&quot;??_);_(@_)"/>
    <numFmt numFmtId="43" formatCode="_(* #,##0.00_);_(* \(#,##0.00\);_(* &quot;-&quot;??_);_(@_)"/>
    <numFmt numFmtId="164" formatCode="dd/mm/yyyy"/>
    <numFmt numFmtId="165" formatCode="_([$$-4809]* #,##0.00_);_([$$-4809]* \(#,##0.00\);_([$$-4809]* &quot;-&quot;??_);_(@_)"/>
    <numFmt numFmtId="166" formatCode="0.0000"/>
    <numFmt numFmtId="167" formatCode="_([$$-409]* #,##0.00_);_([$$-409]* \(#,##0.00\);_([$$-409]* &quot;-&quot;??_);_(@_)"/>
    <numFmt numFmtId="168" formatCode="0.00000"/>
    <numFmt numFmtId="169" formatCode="dd\-mmm\-yyyy"/>
  </numFmts>
  <fonts count="73" x14ac:knownFonts="1">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1"/>
      <color theme="1"/>
      <name val="Arial"/>
      <family val="2"/>
    </font>
    <font>
      <b/>
      <sz val="14"/>
      <color theme="0"/>
      <name val="Arial"/>
      <family val="2"/>
    </font>
    <font>
      <b/>
      <u/>
      <sz val="11"/>
      <color theme="1"/>
      <name val="Arial"/>
      <family val="2"/>
    </font>
    <font>
      <b/>
      <sz val="11"/>
      <color theme="1"/>
      <name val="Arial"/>
      <family val="2"/>
    </font>
    <font>
      <u/>
      <sz val="10"/>
      <color indexed="12"/>
      <name val="Arial"/>
      <family val="2"/>
    </font>
    <font>
      <sz val="10"/>
      <color indexed="12"/>
      <name val="Arial"/>
      <family val="2"/>
    </font>
    <font>
      <u/>
      <sz val="11"/>
      <color indexed="12"/>
      <name val="Arial"/>
      <family val="2"/>
    </font>
    <font>
      <i/>
      <sz val="10"/>
      <color theme="1"/>
      <name val="Arial"/>
      <family val="2"/>
    </font>
    <font>
      <sz val="11"/>
      <color rgb="FF000000"/>
      <name val="Arial"/>
      <family val="2"/>
    </font>
    <font>
      <b/>
      <sz val="12"/>
      <color theme="0"/>
      <name val="Arial"/>
      <family val="2"/>
    </font>
    <font>
      <b/>
      <sz val="12"/>
      <color theme="1"/>
      <name val="Calibri"/>
      <family val="2"/>
      <scheme val="minor"/>
    </font>
    <font>
      <b/>
      <sz val="12"/>
      <color rgb="FF000000"/>
      <name val="Arial"/>
      <family val="2"/>
    </font>
    <font>
      <b/>
      <sz val="12"/>
      <color rgb="FFFF0000"/>
      <name val="Arial"/>
      <family val="2"/>
    </font>
    <font>
      <sz val="12"/>
      <name val="Arial"/>
      <family val="2"/>
    </font>
    <font>
      <sz val="9"/>
      <color indexed="81"/>
      <name val="Tahoma"/>
      <family val="2"/>
    </font>
    <font>
      <sz val="14"/>
      <color theme="1"/>
      <name val="Arial"/>
      <family val="2"/>
    </font>
    <font>
      <b/>
      <sz val="14"/>
      <color theme="1"/>
      <name val="Arial"/>
      <family val="2"/>
    </font>
    <font>
      <sz val="11"/>
      <color rgb="FFFF0000"/>
      <name val="Webdings"/>
      <family val="1"/>
      <charset val="2"/>
    </font>
    <font>
      <b/>
      <sz val="12"/>
      <color theme="1"/>
      <name val="Arial"/>
      <family val="2"/>
    </font>
    <font>
      <b/>
      <sz val="18"/>
      <color theme="1"/>
      <name val="Arial"/>
      <family val="2"/>
    </font>
    <font>
      <sz val="11"/>
      <color theme="0" tint="-4.9989318521683403E-2"/>
      <name val="Arial"/>
      <family val="2"/>
    </font>
    <font>
      <sz val="12"/>
      <color rgb="FFFF0000"/>
      <name val="Webdings"/>
      <family val="1"/>
      <charset val="2"/>
    </font>
    <font>
      <sz val="11"/>
      <color theme="0" tint="-4.9989318521683403E-2"/>
      <name val="Calibri"/>
      <family val="2"/>
      <scheme val="minor"/>
    </font>
    <font>
      <sz val="10"/>
      <color theme="1"/>
      <name val="Arial"/>
      <family val="2"/>
    </font>
    <font>
      <sz val="11"/>
      <color rgb="FFFF0000"/>
      <name val="Arial"/>
      <family val="2"/>
    </font>
    <font>
      <sz val="11"/>
      <name val="Arial"/>
      <family val="2"/>
    </font>
    <font>
      <b/>
      <sz val="11"/>
      <color theme="0"/>
      <name val="Arial"/>
      <family val="2"/>
    </font>
    <font>
      <b/>
      <sz val="11"/>
      <color rgb="FFFF0000"/>
      <name val="Arial"/>
      <family val="2"/>
    </font>
    <font>
      <b/>
      <sz val="11"/>
      <color rgb="FFFF0000"/>
      <name val="Webdings"/>
      <family val="1"/>
      <charset val="2"/>
    </font>
    <font>
      <b/>
      <sz val="8"/>
      <color rgb="FFFF0000"/>
      <name val="Arial"/>
      <family val="2"/>
    </font>
    <font>
      <sz val="11"/>
      <color theme="0" tint="-0.14999847407452621"/>
      <name val="Arial"/>
      <family val="2"/>
    </font>
    <font>
      <sz val="11"/>
      <color theme="0"/>
      <name val="Arial"/>
      <family val="2"/>
    </font>
    <font>
      <sz val="8"/>
      <color rgb="FFFF0000"/>
      <name val="Arial"/>
      <family val="2"/>
    </font>
    <font>
      <i/>
      <sz val="9"/>
      <color theme="1"/>
      <name val="Arial"/>
      <family val="2"/>
    </font>
    <font>
      <i/>
      <sz val="8"/>
      <color theme="1"/>
      <name val="Arial"/>
      <family val="2"/>
    </font>
    <font>
      <b/>
      <sz val="9"/>
      <color rgb="FFFFFFFF"/>
      <name val="Arial"/>
      <family val="2"/>
    </font>
    <font>
      <sz val="15"/>
      <color theme="1"/>
      <name val="Times New Roman"/>
      <family val="1"/>
    </font>
    <font>
      <sz val="8"/>
      <color theme="0"/>
      <name val="Arial"/>
      <family val="2"/>
    </font>
    <font>
      <sz val="10"/>
      <color theme="0"/>
      <name val="Calibri"/>
      <family val="2"/>
      <scheme val="minor"/>
    </font>
    <font>
      <sz val="10"/>
      <color rgb="FFFF0000"/>
      <name val="Calibri"/>
      <family val="2"/>
      <scheme val="minor"/>
    </font>
    <font>
      <sz val="9"/>
      <color rgb="FFFF0000"/>
      <name val="Calibri"/>
      <family val="2"/>
      <scheme val="minor"/>
    </font>
    <font>
      <b/>
      <sz val="9"/>
      <color indexed="81"/>
      <name val="Tahoma"/>
      <family val="2"/>
    </font>
    <font>
      <b/>
      <sz val="14"/>
      <color rgb="FFFF0000"/>
      <name val="Arial"/>
      <family val="2"/>
    </font>
    <font>
      <u/>
      <sz val="11"/>
      <color theme="1"/>
      <name val="Arial"/>
      <family val="2"/>
    </font>
    <font>
      <sz val="8"/>
      <color theme="1"/>
      <name val="Arial"/>
      <family val="2"/>
    </font>
    <font>
      <u/>
      <sz val="10"/>
      <color theme="0"/>
      <name val="Arial"/>
      <family val="2"/>
    </font>
    <font>
      <sz val="10"/>
      <color rgb="FFFF0000"/>
      <name val="Arial"/>
      <family val="2"/>
    </font>
    <font>
      <sz val="30"/>
      <color theme="1"/>
      <name val="Arial"/>
      <family val="2"/>
    </font>
    <font>
      <sz val="115"/>
      <color theme="1"/>
      <name val="Arial"/>
      <family val="2"/>
    </font>
    <font>
      <b/>
      <sz val="14"/>
      <color rgb="FFFF0000"/>
      <name val="Webdings"/>
      <family val="1"/>
      <charset val="2"/>
    </font>
    <font>
      <sz val="8"/>
      <color rgb="FFFF0000"/>
      <name val="Calibri"/>
      <family val="2"/>
      <scheme val="minor"/>
    </font>
    <font>
      <sz val="12"/>
      <color theme="1"/>
      <name val="Arial"/>
      <family val="2"/>
    </font>
    <font>
      <u/>
      <sz val="11"/>
      <name val="Arial"/>
      <family val="2"/>
    </font>
    <font>
      <u/>
      <sz val="12"/>
      <color theme="1"/>
      <name val="Arial"/>
      <family val="2"/>
    </font>
    <font>
      <u/>
      <sz val="11"/>
      <color theme="1"/>
      <name val="Calibri"/>
      <family val="2"/>
      <scheme val="minor"/>
    </font>
    <font>
      <sz val="9"/>
      <color indexed="81"/>
      <name val="Arial"/>
      <family val="2"/>
    </font>
    <font>
      <u/>
      <sz val="10"/>
      <color theme="1"/>
      <name val="Arial"/>
      <family val="2"/>
    </font>
    <font>
      <b/>
      <sz val="22"/>
      <color rgb="FFFFFFFF"/>
      <name val="Arial"/>
      <family val="2"/>
    </font>
    <font>
      <i/>
      <sz val="11"/>
      <color rgb="FFFF0000"/>
      <name val="Calibri"/>
      <family val="2"/>
      <scheme val="minor"/>
    </font>
    <font>
      <i/>
      <sz val="11"/>
      <color theme="0" tint="-0.14999847407452621"/>
      <name val="Arial"/>
      <family val="2"/>
    </font>
    <font>
      <i/>
      <sz val="11"/>
      <color theme="1"/>
      <name val="Arial"/>
      <family val="2"/>
    </font>
    <font>
      <i/>
      <sz val="11"/>
      <color theme="0"/>
      <name val="Calibri"/>
      <family val="2"/>
      <scheme val="minor"/>
    </font>
    <font>
      <i/>
      <sz val="11"/>
      <color theme="1"/>
      <name val="Calibri"/>
      <family val="2"/>
      <scheme val="minor"/>
    </font>
    <font>
      <b/>
      <sz val="13"/>
      <color theme="0"/>
      <name val="Arial"/>
      <family val="2"/>
    </font>
    <font>
      <b/>
      <i/>
      <sz val="11"/>
      <color theme="4" tint="-0.249977111117893"/>
      <name val="Arial"/>
      <family val="2"/>
    </font>
    <font>
      <b/>
      <sz val="12"/>
      <name val="Arial"/>
      <family val="2"/>
    </font>
    <font>
      <b/>
      <sz val="16"/>
      <color theme="1"/>
      <name val="Arial"/>
      <family val="2"/>
    </font>
    <font>
      <b/>
      <sz val="14"/>
      <name val="Arial"/>
      <family val="2"/>
    </font>
    <font>
      <b/>
      <sz val="16"/>
      <name val="Arial"/>
      <family val="2"/>
    </font>
  </fonts>
  <fills count="16">
    <fill>
      <patternFill patternType="none"/>
    </fill>
    <fill>
      <patternFill patternType="gray125"/>
    </fill>
    <fill>
      <patternFill patternType="solid">
        <fgColor rgb="FFCC0000"/>
        <bgColor indexed="64"/>
      </patternFill>
    </fill>
    <fill>
      <patternFill patternType="solid">
        <fgColor theme="0"/>
        <bgColor indexed="64"/>
      </patternFill>
    </fill>
    <fill>
      <patternFill patternType="solid">
        <fgColor theme="3" tint="0.39997558519241921"/>
        <bgColor indexed="64"/>
      </patternFill>
    </fill>
    <fill>
      <patternFill patternType="solid">
        <fgColor rgb="FFFFFFCC"/>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0000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3" tint="0.39994506668294322"/>
        <bgColor indexed="64"/>
      </patternFill>
    </fill>
    <fill>
      <patternFill patternType="solid">
        <fgColor theme="2" tint="-0.249977111117893"/>
        <bgColor indexed="64"/>
      </patternFill>
    </fill>
    <fill>
      <patternFill patternType="solid">
        <fgColor theme="0" tint="-0.34998626667073579"/>
        <bgColor indexed="64"/>
      </patternFill>
    </fill>
  </fills>
  <borders count="26">
    <border>
      <left/>
      <right/>
      <top/>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bottom style="thin">
        <color indexed="64"/>
      </bottom>
      <diagonal/>
    </border>
    <border>
      <left style="thin">
        <color theme="1"/>
      </left>
      <right/>
      <top/>
      <bottom/>
      <diagonal/>
    </border>
    <border>
      <left style="thin">
        <color indexed="64"/>
      </left>
      <right style="thin">
        <color indexed="64"/>
      </right>
      <top style="thin">
        <color indexed="64"/>
      </top>
      <bottom style="thin">
        <color indexed="64"/>
      </bottom>
      <diagonal/>
    </border>
    <border>
      <left/>
      <right style="thick">
        <color theme="4" tint="0.59996337778862885"/>
      </right>
      <top style="thick">
        <color theme="4" tint="0.59996337778862885"/>
      </top>
      <bottom style="thick">
        <color theme="4" tint="0.59996337778862885"/>
      </bottom>
      <diagonal/>
    </border>
    <border>
      <left/>
      <right style="thick">
        <color theme="4" tint="0.59996337778862885"/>
      </right>
      <top/>
      <bottom/>
      <diagonal/>
    </border>
    <border>
      <left style="thick">
        <color theme="4" tint="0.59996337778862885"/>
      </left>
      <right style="thick">
        <color theme="4" tint="0.59996337778862885"/>
      </right>
      <top style="thick">
        <color theme="4" tint="0.59996337778862885"/>
      </top>
      <bottom style="thick">
        <color theme="4" tint="0.59996337778862885"/>
      </bottom>
      <diagonal/>
    </border>
    <border>
      <left style="thin">
        <color theme="1"/>
      </left>
      <right/>
      <top style="thin">
        <color theme="1"/>
      </top>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alignment vertical="top"/>
      <protection locked="0"/>
    </xf>
  </cellStyleXfs>
  <cellXfs count="648">
    <xf numFmtId="0" fontId="0" fillId="0" borderId="0" xfId="0"/>
    <xf numFmtId="0" fontId="4" fillId="0" borderId="0" xfId="0" applyFont="1"/>
    <xf numFmtId="0" fontId="4" fillId="0" borderId="0" xfId="0" applyFont="1" applyAlignment="1">
      <alignment vertical="top"/>
    </xf>
    <xf numFmtId="44" fontId="5" fillId="3" borderId="0" xfId="0" applyNumberFormat="1" applyFont="1" applyFill="1" applyBorder="1" applyAlignment="1" applyProtection="1">
      <alignment vertical="center"/>
    </xf>
    <xf numFmtId="44" fontId="5" fillId="2" borderId="1" xfId="0" applyNumberFormat="1" applyFont="1" applyFill="1" applyBorder="1" applyAlignment="1" applyProtection="1">
      <alignment vertical="center"/>
    </xf>
    <xf numFmtId="44" fontId="5" fillId="2" borderId="2" xfId="0" applyNumberFormat="1" applyFont="1" applyFill="1" applyBorder="1" applyAlignment="1" applyProtection="1">
      <alignment vertical="center"/>
    </xf>
    <xf numFmtId="0" fontId="4" fillId="0" borderId="0" xfId="0" applyFont="1" applyBorder="1" applyAlignment="1">
      <alignment horizontal="center" vertical="top"/>
    </xf>
    <xf numFmtId="0" fontId="4" fillId="0" borderId="0" xfId="0" applyFont="1" applyBorder="1" applyAlignment="1">
      <alignment vertical="top" wrapText="1"/>
    </xf>
    <xf numFmtId="0" fontId="4" fillId="0" borderId="0" xfId="0" applyFont="1" applyBorder="1"/>
    <xf numFmtId="0" fontId="9" fillId="0" borderId="0" xfId="2" applyFont="1" applyBorder="1" applyAlignment="1" applyProtection="1">
      <alignment horizontal="left" vertical="top"/>
    </xf>
    <xf numFmtId="0" fontId="4" fillId="0" borderId="0" xfId="0" applyFont="1" applyBorder="1" applyAlignment="1">
      <alignment vertical="top"/>
    </xf>
    <xf numFmtId="0" fontId="11" fillId="0" borderId="0" xfId="0" applyFont="1" applyBorder="1" applyAlignment="1">
      <alignment wrapText="1"/>
    </xf>
    <xf numFmtId="0" fontId="4" fillId="0" borderId="0" xfId="0" applyFont="1" applyAlignment="1">
      <alignment horizontal="center" vertical="top"/>
    </xf>
    <xf numFmtId="0" fontId="0" fillId="0" borderId="0" xfId="0" applyProtection="1"/>
    <xf numFmtId="0" fontId="12" fillId="4" borderId="0" xfId="0" applyFont="1" applyFill="1" applyAlignment="1" applyProtection="1">
      <alignment wrapText="1"/>
    </xf>
    <xf numFmtId="0" fontId="12" fillId="4" borderId="0" xfId="0" applyFont="1" applyFill="1" applyProtection="1"/>
    <xf numFmtId="0" fontId="4" fillId="4" borderId="0" xfId="0" applyFont="1" applyFill="1" applyProtection="1"/>
    <xf numFmtId="0" fontId="0" fillId="0" borderId="0" xfId="0" applyFill="1" applyProtection="1"/>
    <xf numFmtId="0" fontId="13" fillId="4" borderId="0" xfId="0" applyFont="1" applyFill="1" applyAlignment="1" applyProtection="1">
      <alignment wrapText="1"/>
    </xf>
    <xf numFmtId="0" fontId="12" fillId="4" borderId="0" xfId="0" applyFont="1" applyFill="1" applyBorder="1" applyProtection="1"/>
    <xf numFmtId="0" fontId="14" fillId="0" borderId="0" xfId="0" applyFont="1" applyProtection="1"/>
    <xf numFmtId="0" fontId="15" fillId="4" borderId="0" xfId="0" applyFont="1" applyFill="1" applyAlignment="1" applyProtection="1">
      <alignment wrapText="1"/>
    </xf>
    <xf numFmtId="0" fontId="0" fillId="0" borderId="3" xfId="0" applyBorder="1"/>
    <xf numFmtId="0" fontId="0" fillId="0" borderId="0" xfId="0" applyBorder="1"/>
    <xf numFmtId="44" fontId="19" fillId="0" borderId="4" xfId="0" applyNumberFormat="1" applyFont="1" applyBorder="1" applyAlignment="1">
      <alignment vertical="center"/>
    </xf>
    <xf numFmtId="44" fontId="19" fillId="0" borderId="5" xfId="0" applyNumberFormat="1" applyFont="1" applyBorder="1" applyAlignment="1">
      <alignment vertical="center"/>
    </xf>
    <xf numFmtId="44" fontId="19" fillId="0" borderId="6" xfId="0" applyNumberFormat="1" applyFont="1" applyBorder="1" applyAlignment="1">
      <alignment vertical="center"/>
    </xf>
    <xf numFmtId="0" fontId="20" fillId="0" borderId="0" xfId="0" applyNumberFormat="1" applyFont="1" applyFill="1" applyBorder="1" applyAlignment="1" applyProtection="1">
      <alignment vertical="center"/>
    </xf>
    <xf numFmtId="44" fontId="19" fillId="0" borderId="7" xfId="0" applyNumberFormat="1" applyFont="1" applyBorder="1" applyAlignment="1">
      <alignment vertical="center"/>
    </xf>
    <xf numFmtId="44" fontId="19" fillId="0" borderId="8" xfId="0" applyNumberFormat="1" applyFont="1" applyBorder="1" applyAlignment="1">
      <alignment vertical="center"/>
    </xf>
    <xf numFmtId="44" fontId="19" fillId="0" borderId="9" xfId="0" applyNumberFormat="1" applyFont="1" applyBorder="1" applyAlignment="1">
      <alignment vertical="center"/>
    </xf>
    <xf numFmtId="14" fontId="20" fillId="0" borderId="0" xfId="0" applyNumberFormat="1" applyFont="1" applyFill="1" applyBorder="1" applyAlignment="1" applyProtection="1">
      <alignment vertical="center"/>
    </xf>
    <xf numFmtId="44" fontId="5" fillId="0" borderId="0" xfId="0" applyNumberFormat="1" applyFont="1" applyFill="1" applyBorder="1" applyAlignment="1">
      <alignment vertical="center"/>
    </xf>
    <xf numFmtId="44" fontId="5" fillId="0" borderId="0" xfId="0" applyNumberFormat="1" applyFont="1" applyFill="1" applyBorder="1" applyAlignment="1">
      <alignment horizontal="center" vertical="center"/>
    </xf>
    <xf numFmtId="0" fontId="22" fillId="0" borderId="11" xfId="0" applyFont="1" applyFill="1" applyBorder="1" applyAlignment="1"/>
    <xf numFmtId="0" fontId="22" fillId="0" borderId="1" xfId="0" applyFont="1" applyFill="1" applyBorder="1" applyAlignment="1"/>
    <xf numFmtId="0" fontId="22" fillId="0" borderId="2" xfId="0" applyFont="1" applyFill="1" applyBorder="1" applyAlignment="1"/>
    <xf numFmtId="0" fontId="22" fillId="0" borderId="13" xfId="0" applyFont="1" applyFill="1" applyBorder="1" applyAlignment="1"/>
    <xf numFmtId="0" fontId="4" fillId="8" borderId="9" xfId="0" applyFont="1" applyFill="1" applyBorder="1" applyAlignment="1">
      <alignment horizontal="center" vertical="center"/>
    </xf>
    <xf numFmtId="0" fontId="22" fillId="0" borderId="0" xfId="0" applyFont="1" applyFill="1" applyBorder="1" applyAlignment="1"/>
    <xf numFmtId="0" fontId="22" fillId="0" borderId="0" xfId="0" applyFont="1" applyFill="1" applyBorder="1" applyAlignment="1">
      <alignment horizontal="center"/>
    </xf>
    <xf numFmtId="0" fontId="4" fillId="8" borderId="9" xfId="0" applyFont="1" applyFill="1" applyBorder="1" applyAlignment="1">
      <alignment horizontal="center" vertical="center" wrapText="1"/>
    </xf>
    <xf numFmtId="0" fontId="22" fillId="0" borderId="14" xfId="0" applyFont="1" applyFill="1" applyBorder="1" applyAlignment="1"/>
    <xf numFmtId="0" fontId="3" fillId="0" borderId="0" xfId="0" applyFont="1"/>
    <xf numFmtId="0" fontId="23" fillId="0" borderId="13" xfId="0" applyFont="1" applyFill="1" applyBorder="1" applyAlignment="1">
      <alignment horizontal="center" vertical="center"/>
    </xf>
    <xf numFmtId="0" fontId="23" fillId="0" borderId="0" xfId="0" applyFont="1" applyFill="1" applyBorder="1" applyAlignment="1">
      <alignment horizontal="center" vertical="center"/>
    </xf>
    <xf numFmtId="0" fontId="24" fillId="3" borderId="0" xfId="0" applyFont="1" applyFill="1" applyBorder="1"/>
    <xf numFmtId="0" fontId="8" fillId="0" borderId="14" xfId="2" applyBorder="1" applyAlignment="1" applyProtection="1">
      <alignment horizontal="center" vertical="center"/>
    </xf>
    <xf numFmtId="0" fontId="23" fillId="0" borderId="11" xfId="0" applyFont="1" applyFill="1" applyBorder="1" applyAlignment="1">
      <alignment horizontal="center" vertical="center"/>
    </xf>
    <xf numFmtId="0" fontId="23" fillId="0" borderId="1" xfId="0" applyFont="1" applyFill="1" applyBorder="1" applyAlignment="1">
      <alignment horizontal="center" vertical="center"/>
    </xf>
    <xf numFmtId="0" fontId="24" fillId="3" borderId="1" xfId="0" applyFont="1" applyFill="1" applyBorder="1"/>
    <xf numFmtId="0" fontId="23" fillId="0" borderId="1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5" fillId="0" borderId="14" xfId="0" applyFont="1" applyBorder="1" applyAlignment="1">
      <alignment vertical="center"/>
    </xf>
    <xf numFmtId="0" fontId="4" fillId="0" borderId="0" xfId="0" applyFont="1" applyFill="1" applyBorder="1"/>
    <xf numFmtId="0" fontId="26" fillId="0" borderId="14" xfId="0" applyFont="1" applyBorder="1"/>
    <xf numFmtId="0" fontId="0" fillId="0" borderId="7" xfId="0" applyBorder="1"/>
    <xf numFmtId="0" fontId="0" fillId="0" borderId="8" xfId="0" applyBorder="1"/>
    <xf numFmtId="0" fontId="4" fillId="0" borderId="8" xfId="0" applyFont="1" applyBorder="1"/>
    <xf numFmtId="0" fontId="0" fillId="0" borderId="9" xfId="0" applyBorder="1"/>
    <xf numFmtId="0" fontId="0" fillId="0" borderId="11" xfId="0" applyBorder="1"/>
    <xf numFmtId="0" fontId="0" fillId="0" borderId="1" xfId="0" applyBorder="1"/>
    <xf numFmtId="0" fontId="4" fillId="0" borderId="1" xfId="0" applyFont="1" applyBorder="1"/>
    <xf numFmtId="0" fontId="0" fillId="0" borderId="2" xfId="0" applyBorder="1"/>
    <xf numFmtId="0" fontId="0" fillId="0" borderId="13" xfId="0" applyBorder="1"/>
    <xf numFmtId="0" fontId="0" fillId="0" borderId="14" xfId="0" applyBorder="1"/>
    <xf numFmtId="14" fontId="0" fillId="0" borderId="0" xfId="0" applyNumberFormat="1" applyProtection="1"/>
    <xf numFmtId="0" fontId="2" fillId="0" borderId="0" xfId="0" applyFont="1" applyFill="1" applyProtection="1"/>
    <xf numFmtId="0" fontId="3" fillId="0" borderId="0" xfId="0" applyFont="1" applyFill="1" applyProtection="1"/>
    <xf numFmtId="0" fontId="27" fillId="0" borderId="0" xfId="0" applyFont="1" applyBorder="1" applyProtection="1"/>
    <xf numFmtId="0" fontId="0" fillId="0" borderId="0" xfId="0" applyBorder="1" applyProtection="1"/>
    <xf numFmtId="0" fontId="3" fillId="0" borderId="0" xfId="0" applyFont="1" applyProtection="1"/>
    <xf numFmtId="1" fontId="0" fillId="0" borderId="0" xfId="0" applyNumberFormat="1" applyProtection="1"/>
    <xf numFmtId="44" fontId="19" fillId="0" borderId="16" xfId="0" applyNumberFormat="1" applyFont="1" applyBorder="1" applyAlignment="1">
      <alignment vertical="center"/>
    </xf>
    <xf numFmtId="0" fontId="28" fillId="0" borderId="0" xfId="0" applyFont="1" applyFill="1" applyProtection="1"/>
    <xf numFmtId="44" fontId="19" fillId="0" borderId="18" xfId="0" applyNumberFormat="1" applyFont="1" applyBorder="1" applyAlignment="1">
      <alignment vertical="center"/>
    </xf>
    <xf numFmtId="0" fontId="20" fillId="0" borderId="20" xfId="0" applyNumberFormat="1" applyFont="1" applyFill="1" applyBorder="1" applyAlignment="1" applyProtection="1">
      <alignment vertical="center"/>
    </xf>
    <xf numFmtId="44" fontId="19" fillId="0" borderId="21" xfId="0" applyNumberFormat="1" applyFont="1" applyBorder="1" applyAlignment="1">
      <alignment vertical="center"/>
    </xf>
    <xf numFmtId="14" fontId="20" fillId="0" borderId="20" xfId="0" applyNumberFormat="1" applyFont="1" applyFill="1" applyBorder="1" applyAlignment="1" applyProtection="1">
      <alignment vertical="center"/>
    </xf>
    <xf numFmtId="0" fontId="2" fillId="0" borderId="0" xfId="0" applyFont="1" applyProtection="1"/>
    <xf numFmtId="1" fontId="2" fillId="0" borderId="0" xfId="0" applyNumberFormat="1" applyFont="1" applyFill="1" applyProtection="1"/>
    <xf numFmtId="0" fontId="29" fillId="0" borderId="0" xfId="0" applyNumberFormat="1" applyFont="1" applyFill="1" applyBorder="1" applyAlignment="1" applyProtection="1">
      <alignment horizontal="left" vertical="center" wrapText="1"/>
    </xf>
    <xf numFmtId="0" fontId="29" fillId="0" borderId="14" xfId="0" applyNumberFormat="1" applyFont="1" applyFill="1" applyBorder="1" applyAlignment="1" applyProtection="1">
      <alignment horizontal="left" vertical="center" wrapText="1"/>
    </xf>
    <xf numFmtId="0" fontId="29" fillId="0" borderId="8" xfId="0" applyNumberFormat="1" applyFont="1" applyFill="1" applyBorder="1" applyAlignment="1" applyProtection="1">
      <alignment vertical="center" wrapText="1"/>
    </xf>
    <xf numFmtId="0" fontId="29" fillId="0" borderId="9" xfId="0" applyNumberFormat="1" applyFont="1" applyFill="1" applyBorder="1" applyAlignment="1" applyProtection="1">
      <alignment vertical="center" wrapText="1"/>
    </xf>
    <xf numFmtId="0" fontId="0" fillId="0" borderId="14" xfId="0" applyBorder="1" applyProtection="1"/>
    <xf numFmtId="0" fontId="30" fillId="4" borderId="21" xfId="0" applyFont="1" applyFill="1" applyBorder="1" applyAlignment="1" applyProtection="1">
      <alignment horizontal="center" wrapText="1"/>
    </xf>
    <xf numFmtId="0" fontId="33" fillId="0" borderId="0" xfId="0" applyFont="1" applyFill="1" applyBorder="1" applyAlignment="1" applyProtection="1">
      <alignment horizontal="center" wrapText="1"/>
    </xf>
    <xf numFmtId="0" fontId="4" fillId="0" borderId="14" xfId="0" applyFont="1" applyBorder="1" applyProtection="1"/>
    <xf numFmtId="0" fontId="4" fillId="5" borderId="21" xfId="0" applyFont="1" applyFill="1" applyBorder="1" applyAlignment="1" applyProtection="1">
      <alignment horizontal="center" vertical="center" wrapText="1"/>
      <protection locked="0"/>
    </xf>
    <xf numFmtId="44" fontId="29" fillId="5" borderId="21" xfId="0" quotePrefix="1" applyNumberFormat="1" applyFont="1" applyFill="1" applyBorder="1" applyAlignment="1" applyProtection="1">
      <alignment horizontal="center" vertical="center" wrapText="1"/>
      <protection locked="0"/>
    </xf>
    <xf numFmtId="0" fontId="34" fillId="8" borderId="21" xfId="0" applyFont="1" applyFill="1" applyBorder="1" applyAlignment="1" applyProtection="1">
      <alignment horizontal="center" vertical="center"/>
    </xf>
    <xf numFmtId="10" fontId="34" fillId="8" borderId="21" xfId="0" applyNumberFormat="1" applyFont="1" applyFill="1" applyBorder="1" applyAlignment="1" applyProtection="1">
      <alignment horizontal="center" vertical="center"/>
      <protection locked="0"/>
    </xf>
    <xf numFmtId="165" fontId="29" fillId="8" borderId="21" xfId="1" quotePrefix="1" applyNumberFormat="1" applyFont="1" applyFill="1" applyBorder="1" applyAlignment="1" applyProtection="1">
      <alignment horizontal="center" vertical="center"/>
    </xf>
    <xf numFmtId="1" fontId="35" fillId="0" borderId="0" xfId="0" applyNumberFormat="1" applyFont="1" applyProtection="1"/>
    <xf numFmtId="0" fontId="36" fillId="0" borderId="0" xfId="0" applyFont="1" applyFill="1" applyBorder="1" applyProtection="1"/>
    <xf numFmtId="0" fontId="2" fillId="0" borderId="0" xfId="0" applyNumberFormat="1" applyFont="1" applyFill="1" applyProtection="1"/>
    <xf numFmtId="0" fontId="4" fillId="0" borderId="0" xfId="0" applyFont="1" applyProtection="1"/>
    <xf numFmtId="0" fontId="28" fillId="0" borderId="0" xfId="0" applyFont="1" applyProtection="1"/>
    <xf numFmtId="0" fontId="35" fillId="0" borderId="0" xfId="0" applyFont="1" applyProtection="1"/>
    <xf numFmtId="165" fontId="29" fillId="3" borderId="21" xfId="1" quotePrefix="1" applyNumberFormat="1" applyFont="1" applyFill="1" applyBorder="1" applyAlignment="1" applyProtection="1">
      <alignment horizontal="center" vertical="center"/>
    </xf>
    <xf numFmtId="165" fontId="4" fillId="0" borderId="0" xfId="0" applyNumberFormat="1" applyFont="1" applyBorder="1" applyProtection="1"/>
    <xf numFmtId="1" fontId="3" fillId="0" borderId="0" xfId="0" applyNumberFormat="1" applyFont="1" applyProtection="1"/>
    <xf numFmtId="0" fontId="27" fillId="0" borderId="14" xfId="0" applyFont="1" applyBorder="1" applyProtection="1"/>
    <xf numFmtId="0" fontId="39" fillId="0" borderId="0" xfId="0" applyFont="1" applyAlignment="1">
      <alignment horizontal="center"/>
    </xf>
    <xf numFmtId="0" fontId="0" fillId="0" borderId="14" xfId="0" applyFill="1" applyBorder="1" applyProtection="1"/>
    <xf numFmtId="0" fontId="40" fillId="0" borderId="0" xfId="0" applyFont="1" applyBorder="1"/>
    <xf numFmtId="0" fontId="17" fillId="0" borderId="0" xfId="0" applyNumberFormat="1" applyFont="1" applyFill="1" applyBorder="1" applyAlignment="1" applyProtection="1">
      <alignment horizontal="left" vertical="top" wrapText="1"/>
    </xf>
    <xf numFmtId="0" fontId="17" fillId="0" borderId="14" xfId="0" applyNumberFormat="1" applyFont="1" applyFill="1" applyBorder="1" applyAlignment="1" applyProtection="1">
      <alignment horizontal="left" vertical="top" wrapText="1"/>
    </xf>
    <xf numFmtId="44" fontId="29" fillId="0" borderId="0" xfId="0" applyNumberFormat="1" applyFont="1" applyFill="1" applyBorder="1" applyAlignment="1" applyProtection="1">
      <alignment horizontal="left" vertical="center" wrapText="1"/>
    </xf>
    <xf numFmtId="44" fontId="29" fillId="0" borderId="14" xfId="0" applyNumberFormat="1" applyFont="1" applyFill="1" applyBorder="1" applyAlignment="1" applyProtection="1">
      <alignment horizontal="left" vertical="center" wrapText="1"/>
    </xf>
    <xf numFmtId="0" fontId="29" fillId="0" borderId="8" xfId="0" applyNumberFormat="1" applyFont="1" applyFill="1" applyBorder="1" applyAlignment="1" applyProtection="1">
      <alignment horizontal="left" vertical="center" wrapText="1"/>
    </xf>
    <xf numFmtId="0" fontId="29" fillId="0" borderId="9" xfId="0" applyNumberFormat="1" applyFont="1" applyFill="1" applyBorder="1" applyAlignment="1" applyProtection="1">
      <alignment horizontal="left" vertical="center" wrapText="1"/>
    </xf>
    <xf numFmtId="44" fontId="5" fillId="0" borderId="0" xfId="0" applyNumberFormat="1" applyFont="1" applyFill="1" applyBorder="1" applyAlignment="1" applyProtection="1">
      <alignment horizontal="center" vertical="center"/>
    </xf>
    <xf numFmtId="165" fontId="4" fillId="8" borderId="21" xfId="1" quotePrefix="1" applyNumberFormat="1" applyFont="1" applyFill="1" applyBorder="1" applyAlignment="1" applyProtection="1">
      <alignment horizontal="center" vertical="center"/>
    </xf>
    <xf numFmtId="14" fontId="36" fillId="0" borderId="0" xfId="0" applyNumberFormat="1" applyFont="1" applyFill="1" applyBorder="1" applyProtection="1"/>
    <xf numFmtId="165" fontId="4" fillId="0" borderId="21" xfId="0" applyNumberFormat="1" applyFont="1" applyBorder="1" applyProtection="1"/>
    <xf numFmtId="44" fontId="5" fillId="2" borderId="5" xfId="0" applyNumberFormat="1" applyFont="1" applyFill="1" applyBorder="1" applyAlignment="1" applyProtection="1">
      <alignment vertical="center"/>
    </xf>
    <xf numFmtId="0" fontId="35" fillId="0" borderId="0" xfId="0" applyFont="1" applyFill="1" applyProtection="1"/>
    <xf numFmtId="0" fontId="5" fillId="0" borderId="0" xfId="0" applyNumberFormat="1" applyFont="1" applyFill="1" applyBorder="1" applyAlignment="1" applyProtection="1">
      <alignment horizontal="center"/>
    </xf>
    <xf numFmtId="0" fontId="0" fillId="0" borderId="14" xfId="0" applyNumberFormat="1" applyFill="1" applyBorder="1" applyAlignment="1" applyProtection="1"/>
    <xf numFmtId="0" fontId="3" fillId="0" borderId="0" xfId="0" applyFont="1" applyFill="1" applyAlignment="1" applyProtection="1"/>
    <xf numFmtId="0" fontId="2" fillId="0" borderId="0" xfId="0" applyFont="1" applyFill="1" applyAlignment="1" applyProtection="1"/>
    <xf numFmtId="0" fontId="0" fillId="0" borderId="0" xfId="0" applyFill="1" applyAlignment="1" applyProtection="1"/>
    <xf numFmtId="0" fontId="5" fillId="0" borderId="0" xfId="0" applyNumberFormat="1" applyFont="1" applyFill="1" applyBorder="1" applyAlignment="1" applyProtection="1">
      <alignment horizontal="center" vertical="center"/>
    </xf>
    <xf numFmtId="0" fontId="0" fillId="0" borderId="14" xfId="0" applyNumberFormat="1" applyFill="1" applyBorder="1" applyProtection="1"/>
    <xf numFmtId="0" fontId="29" fillId="0" borderId="0" xfId="0" applyNumberFormat="1" applyFont="1" applyFill="1" applyBorder="1" applyAlignment="1" applyProtection="1">
      <alignment vertical="center" wrapText="1"/>
    </xf>
    <xf numFmtId="0" fontId="5" fillId="0" borderId="8" xfId="0" applyNumberFormat="1" applyFont="1" applyFill="1" applyBorder="1" applyAlignment="1" applyProtection="1">
      <alignment horizontal="center" vertical="center"/>
    </xf>
    <xf numFmtId="0" fontId="2" fillId="0" borderId="9" xfId="0" applyNumberFormat="1" applyFont="1" applyFill="1" applyBorder="1" applyProtection="1"/>
    <xf numFmtId="44" fontId="20" fillId="0" borderId="0" xfId="0" applyNumberFormat="1" applyFont="1" applyFill="1" applyBorder="1" applyAlignment="1" applyProtection="1">
      <alignment horizontal="center" vertical="center"/>
    </xf>
    <xf numFmtId="0" fontId="31" fillId="0" borderId="13" xfId="0" applyFont="1" applyFill="1" applyBorder="1" applyAlignment="1" applyProtection="1">
      <alignment horizontal="center" wrapText="1"/>
    </xf>
    <xf numFmtId="0" fontId="31" fillId="0" borderId="0" xfId="0" applyFont="1" applyFill="1" applyBorder="1" applyAlignment="1" applyProtection="1">
      <alignment horizontal="center" wrapText="1"/>
    </xf>
    <xf numFmtId="0" fontId="4" fillId="5" borderId="21" xfId="0" applyNumberFormat="1" applyFont="1" applyFill="1" applyBorder="1" applyAlignment="1" applyProtection="1">
      <alignment horizontal="center" vertical="center" wrapText="1"/>
      <protection locked="0"/>
    </xf>
    <xf numFmtId="44" fontId="4" fillId="8" borderId="21" xfId="1" quotePrefix="1" applyNumberFormat="1" applyFont="1" applyFill="1" applyBorder="1" applyAlignment="1" applyProtection="1">
      <alignment horizontal="center" vertical="center"/>
    </xf>
    <xf numFmtId="44" fontId="28" fillId="0" borderId="0" xfId="0" applyNumberFormat="1" applyFont="1" applyFill="1" applyProtection="1"/>
    <xf numFmtId="44" fontId="4" fillId="0" borderId="21" xfId="0" applyNumberFormat="1" applyFont="1" applyBorder="1" applyProtection="1"/>
    <xf numFmtId="0" fontId="0" fillId="9" borderId="6" xfId="0" applyFill="1" applyBorder="1" applyProtection="1"/>
    <xf numFmtId="14" fontId="3" fillId="0" borderId="0" xfId="0" applyNumberFormat="1" applyFont="1" applyProtection="1"/>
    <xf numFmtId="0" fontId="0" fillId="0" borderId="13" xfId="0" applyBorder="1" applyProtection="1"/>
    <xf numFmtId="0" fontId="2" fillId="0" borderId="13" xfId="0" applyFont="1" applyBorder="1" applyProtection="1"/>
    <xf numFmtId="0" fontId="2" fillId="0" borderId="0" xfId="0" applyFont="1" applyBorder="1" applyProtection="1"/>
    <xf numFmtId="0" fontId="5" fillId="0" borderId="14" xfId="0" applyNumberFormat="1" applyFont="1" applyFill="1" applyBorder="1" applyAlignment="1" applyProtection="1">
      <alignment horizontal="center" vertical="center"/>
    </xf>
    <xf numFmtId="0" fontId="0" fillId="0" borderId="13" xfId="0" applyNumberFormat="1" applyFill="1" applyBorder="1" applyProtection="1"/>
    <xf numFmtId="0" fontId="0" fillId="0" borderId="0" xfId="0" applyNumberFormat="1" applyFill="1" applyBorder="1" applyProtection="1"/>
    <xf numFmtId="0" fontId="5" fillId="0" borderId="14" xfId="0" applyNumberFormat="1" applyFont="1" applyFill="1" applyBorder="1" applyAlignment="1" applyProtection="1">
      <alignment horizontal="center"/>
    </xf>
    <xf numFmtId="0" fontId="0" fillId="0" borderId="13" xfId="0" applyNumberFormat="1" applyFill="1" applyBorder="1" applyAlignment="1" applyProtection="1"/>
    <xf numFmtId="0" fontId="0" fillId="0" borderId="0" xfId="0" applyNumberFormat="1" applyFill="1" applyBorder="1" applyAlignment="1" applyProtection="1"/>
    <xf numFmtId="0" fontId="2" fillId="0" borderId="13" xfId="0" applyNumberFormat="1" applyFont="1" applyFill="1" applyBorder="1" applyProtection="1"/>
    <xf numFmtId="0" fontId="2" fillId="0" borderId="0" xfId="0" applyNumberFormat="1" applyFont="1" applyFill="1" applyBorder="1" applyProtection="1"/>
    <xf numFmtId="44" fontId="5" fillId="0" borderId="9" xfId="0" applyNumberFormat="1" applyFont="1" applyFill="1" applyBorder="1" applyAlignment="1" applyProtection="1">
      <alignment horizontal="center" vertical="center"/>
    </xf>
    <xf numFmtId="0" fontId="2" fillId="0" borderId="13" xfId="0" applyFont="1" applyFill="1" applyBorder="1" applyProtection="1"/>
    <xf numFmtId="0" fontId="2" fillId="0" borderId="0" xfId="0" applyFont="1" applyFill="1" applyBorder="1" applyProtection="1"/>
    <xf numFmtId="0" fontId="4" fillId="0" borderId="0" xfId="0" applyFont="1" applyBorder="1" applyProtection="1"/>
    <xf numFmtId="0" fontId="34" fillId="8" borderId="21" xfId="0" applyNumberFormat="1" applyFont="1" applyFill="1" applyBorder="1" applyAlignment="1" applyProtection="1">
      <alignment horizontal="center" vertical="center"/>
      <protection locked="0"/>
    </xf>
    <xf numFmtId="2" fontId="36" fillId="0" borderId="0" xfId="0" applyNumberFormat="1" applyFont="1" applyFill="1" applyBorder="1" applyProtection="1"/>
    <xf numFmtId="166" fontId="36" fillId="0" borderId="0" xfId="0" applyNumberFormat="1" applyFont="1" applyFill="1" applyBorder="1" applyProtection="1"/>
    <xf numFmtId="167" fontId="28" fillId="0" borderId="0" xfId="0" applyNumberFormat="1" applyFont="1" applyFill="1" applyProtection="1"/>
    <xf numFmtId="0" fontId="36" fillId="0" borderId="0" xfId="0" applyNumberFormat="1" applyFont="1" applyFill="1" applyBorder="1" applyProtection="1"/>
    <xf numFmtId="44" fontId="5" fillId="2" borderId="11" xfId="0" applyNumberFormat="1" applyFont="1" applyFill="1" applyBorder="1" applyAlignment="1" applyProtection="1">
      <alignment vertical="center"/>
    </xf>
    <xf numFmtId="44" fontId="20" fillId="7" borderId="13" xfId="0" applyNumberFormat="1" applyFont="1" applyFill="1" applyBorder="1" applyAlignment="1" applyProtection="1">
      <alignment vertical="center"/>
    </xf>
    <xf numFmtId="44" fontId="20" fillId="7" borderId="0" xfId="0" applyNumberFormat="1" applyFont="1" applyFill="1" applyBorder="1" applyAlignment="1" applyProtection="1">
      <alignment vertical="center"/>
    </xf>
    <xf numFmtId="44" fontId="20" fillId="7" borderId="14" xfId="0" applyNumberFormat="1" applyFont="1" applyFill="1" applyBorder="1" applyAlignment="1" applyProtection="1">
      <alignment vertical="center"/>
    </xf>
    <xf numFmtId="2" fontId="4" fillId="0" borderId="0" xfId="0" applyNumberFormat="1" applyFont="1" applyFill="1" applyBorder="1" applyAlignment="1" applyProtection="1">
      <alignment horizontal="left" vertical="center" wrapText="1"/>
    </xf>
    <xf numFmtId="0" fontId="2" fillId="0" borderId="14" xfId="0" applyNumberFormat="1" applyFont="1" applyFill="1" applyBorder="1" applyProtection="1"/>
    <xf numFmtId="44" fontId="5" fillId="0" borderId="8" xfId="0" applyNumberFormat="1" applyFont="1" applyFill="1" applyBorder="1" applyAlignment="1" applyProtection="1">
      <alignment horizontal="center" vertical="center"/>
    </xf>
    <xf numFmtId="0" fontId="2" fillId="0" borderId="9" xfId="0" applyFont="1" applyFill="1" applyBorder="1" applyProtection="1"/>
    <xf numFmtId="0" fontId="41" fillId="0" borderId="0" xfId="0" applyFont="1" applyFill="1" applyBorder="1" applyAlignment="1" applyProtection="1">
      <alignment horizontal="center"/>
    </xf>
    <xf numFmtId="0" fontId="36" fillId="0" borderId="0" xfId="0" applyFont="1" applyFill="1" applyBorder="1" applyAlignment="1" applyProtection="1">
      <alignment horizontal="center"/>
    </xf>
    <xf numFmtId="0" fontId="42" fillId="0" borderId="8" xfId="0" applyFont="1" applyBorder="1" applyAlignment="1" applyProtection="1">
      <alignment vertical="top" wrapText="1"/>
    </xf>
    <xf numFmtId="0" fontId="43" fillId="0" borderId="8" xfId="0" applyFont="1" applyBorder="1" applyAlignment="1" applyProtection="1">
      <alignment vertical="top" wrapText="1"/>
    </xf>
    <xf numFmtId="0" fontId="36" fillId="0" borderId="8" xfId="0" applyFont="1" applyFill="1" applyBorder="1" applyAlignment="1" applyProtection="1">
      <alignment horizontal="center" vertical="top" wrapText="1"/>
    </xf>
    <xf numFmtId="0" fontId="44" fillId="0" borderId="8" xfId="0" applyFont="1" applyFill="1" applyBorder="1" applyAlignment="1" applyProtection="1">
      <alignment vertical="top" wrapText="1"/>
    </xf>
    <xf numFmtId="0" fontId="2" fillId="0" borderId="0" xfId="0" applyFont="1" applyFill="1"/>
    <xf numFmtId="0" fontId="2" fillId="0" borderId="0" xfId="0" applyFont="1" applyFill="1" applyAlignment="1" applyProtection="1">
      <alignment horizontal="center"/>
    </xf>
    <xf numFmtId="168" fontId="36" fillId="0" borderId="0" xfId="0" applyNumberFormat="1" applyFont="1" applyFill="1" applyBorder="1" applyAlignment="1" applyProtection="1">
      <alignment horizontal="center"/>
    </xf>
    <xf numFmtId="0" fontId="28" fillId="0" borderId="0" xfId="0" applyNumberFormat="1" applyFont="1" applyFill="1" applyAlignment="1" applyProtection="1">
      <alignment horizontal="center"/>
    </xf>
    <xf numFmtId="0" fontId="28" fillId="0" borderId="0" xfId="0" applyFont="1" applyFill="1"/>
    <xf numFmtId="0" fontId="31" fillId="0" borderId="0" xfId="0" applyFont="1" applyFill="1"/>
    <xf numFmtId="0" fontId="31" fillId="0" borderId="0" xfId="0" applyNumberFormat="1" applyFont="1" applyFill="1"/>
    <xf numFmtId="44" fontId="4" fillId="5" borderId="21" xfId="0" quotePrefix="1" applyNumberFormat="1" applyFont="1" applyFill="1" applyBorder="1" applyAlignment="1" applyProtection="1">
      <alignment horizontal="center" vertical="center" wrapText="1"/>
      <protection locked="0"/>
    </xf>
    <xf numFmtId="44" fontId="34" fillId="8" borderId="21" xfId="0" applyNumberFormat="1" applyFont="1" applyFill="1" applyBorder="1" applyAlignment="1" applyProtection="1">
      <alignment horizontal="center" vertical="center"/>
      <protection locked="0"/>
    </xf>
    <xf numFmtId="2" fontId="4" fillId="0" borderId="0" xfId="0" applyNumberFormat="1" applyFont="1" applyFill="1" applyBorder="1" applyAlignment="1" applyProtection="1">
      <alignment vertical="center"/>
    </xf>
    <xf numFmtId="44" fontId="5" fillId="0" borderId="1" xfId="0" applyNumberFormat="1" applyFont="1" applyFill="1" applyBorder="1" applyAlignment="1" applyProtection="1">
      <alignment horizontal="center" vertical="center"/>
    </xf>
    <xf numFmtId="0" fontId="3" fillId="0" borderId="0" xfId="0" applyNumberFormat="1" applyFont="1" applyProtection="1"/>
    <xf numFmtId="0" fontId="0" fillId="0" borderId="0" xfId="0" applyBorder="1" applyAlignment="1" applyProtection="1">
      <alignment wrapText="1"/>
    </xf>
    <xf numFmtId="0" fontId="0" fillId="0" borderId="0" xfId="0" applyBorder="1" applyAlignment="1" applyProtection="1">
      <alignment horizontal="left" wrapText="1"/>
    </xf>
    <xf numFmtId="0" fontId="3" fillId="0" borderId="0" xfId="0" applyFont="1" applyFill="1"/>
    <xf numFmtId="44" fontId="5" fillId="2" borderId="11" xfId="0" applyNumberFormat="1" applyFont="1" applyFill="1" applyBorder="1" applyAlignment="1">
      <alignment vertical="center"/>
    </xf>
    <xf numFmtId="44" fontId="5" fillId="2" borderId="1" xfId="0" applyNumberFormat="1" applyFont="1" applyFill="1" applyBorder="1" applyAlignment="1">
      <alignment vertical="center"/>
    </xf>
    <xf numFmtId="44" fontId="5" fillId="2" borderId="2" xfId="0" applyNumberFormat="1" applyFont="1" applyFill="1" applyBorder="1" applyAlignment="1">
      <alignment vertical="center"/>
    </xf>
    <xf numFmtId="0" fontId="2" fillId="0" borderId="0" xfId="0" applyFont="1"/>
    <xf numFmtId="44" fontId="5" fillId="0" borderId="8" xfId="0" applyNumberFormat="1" applyFont="1" applyFill="1" applyBorder="1" applyAlignment="1">
      <alignment horizontal="center" vertical="center"/>
    </xf>
    <xf numFmtId="44" fontId="5" fillId="0" borderId="9" xfId="0" applyNumberFormat="1" applyFont="1" applyFill="1" applyBorder="1" applyAlignment="1">
      <alignment horizontal="center" vertical="center"/>
    </xf>
    <xf numFmtId="44" fontId="20" fillId="0" borderId="0" xfId="0" applyNumberFormat="1" applyFont="1" applyFill="1" applyBorder="1" applyAlignment="1">
      <alignment horizontal="center" vertical="center"/>
    </xf>
    <xf numFmtId="0" fontId="46" fillId="0" borderId="0" xfId="0" applyNumberFormat="1" applyFont="1" applyFill="1" applyBorder="1" applyAlignment="1">
      <alignment horizontal="center" vertical="center"/>
    </xf>
    <xf numFmtId="14" fontId="2" fillId="0" borderId="0" xfId="0" applyNumberFormat="1" applyFont="1" applyFill="1"/>
    <xf numFmtId="0" fontId="2" fillId="0" borderId="0" xfId="0" applyNumberFormat="1" applyFont="1" applyFill="1"/>
    <xf numFmtId="44" fontId="2" fillId="0" borderId="0" xfId="0" applyNumberFormat="1" applyFont="1" applyFill="1"/>
    <xf numFmtId="0" fontId="30" fillId="4" borderId="21" xfId="0" applyNumberFormat="1" applyFont="1" applyFill="1" applyBorder="1" applyAlignment="1">
      <alignment horizontal="center" wrapText="1"/>
    </xf>
    <xf numFmtId="0" fontId="30" fillId="4" borderId="21" xfId="0" applyNumberFormat="1" applyFont="1" applyFill="1" applyBorder="1" applyAlignment="1">
      <alignment horizontal="center" vertical="center" wrapText="1"/>
    </xf>
    <xf numFmtId="44" fontId="30" fillId="4" borderId="21" xfId="0" applyNumberFormat="1" applyFont="1" applyFill="1" applyBorder="1" applyAlignment="1">
      <alignment horizontal="center" wrapText="1"/>
    </xf>
    <xf numFmtId="0" fontId="33" fillId="0" borderId="0" xfId="0" applyFont="1" applyFill="1" applyBorder="1" applyAlignment="1">
      <alignment horizontal="center" wrapText="1"/>
    </xf>
    <xf numFmtId="0" fontId="4" fillId="0" borderId="14" xfId="0" applyFont="1" applyBorder="1"/>
    <xf numFmtId="14" fontId="4" fillId="8" borderId="4" xfId="0" applyNumberFormat="1" applyFont="1" applyFill="1" applyBorder="1" applyAlignment="1">
      <alignment horizontal="center" vertical="center"/>
    </xf>
    <xf numFmtId="0" fontId="4" fillId="8" borderId="21" xfId="0" applyFont="1" applyFill="1" applyBorder="1" applyAlignment="1">
      <alignment horizontal="center" vertical="center"/>
    </xf>
    <xf numFmtId="44" fontId="29" fillId="8" borderId="21" xfId="1" quotePrefix="1" applyNumberFormat="1" applyFont="1" applyFill="1" applyBorder="1" applyAlignment="1" applyProtection="1">
      <alignment horizontal="center" vertical="center"/>
    </xf>
    <xf numFmtId="0" fontId="35" fillId="0" borderId="0" xfId="0" applyNumberFormat="1" applyFont="1"/>
    <xf numFmtId="0" fontId="28" fillId="0" borderId="0" xfId="0" applyFont="1"/>
    <xf numFmtId="0" fontId="35" fillId="0" borderId="0" xfId="0" applyFont="1"/>
    <xf numFmtId="44" fontId="4" fillId="0" borderId="21" xfId="0" applyNumberFormat="1" applyFont="1" applyBorder="1"/>
    <xf numFmtId="0" fontId="3" fillId="0" borderId="0" xfId="0" applyNumberFormat="1" applyFont="1"/>
    <xf numFmtId="44" fontId="5" fillId="0" borderId="0" xfId="0" applyNumberFormat="1" applyFont="1" applyFill="1" applyBorder="1" applyAlignment="1" applyProtection="1">
      <alignment vertical="center"/>
    </xf>
    <xf numFmtId="2" fontId="4" fillId="0" borderId="14" xfId="0" applyNumberFormat="1" applyFont="1" applyFill="1" applyBorder="1" applyAlignment="1" applyProtection="1">
      <alignment vertical="center" wrapText="1"/>
    </xf>
    <xf numFmtId="2" fontId="4" fillId="0" borderId="0" xfId="0" applyNumberFormat="1" applyFont="1" applyFill="1" applyBorder="1" applyAlignment="1" applyProtection="1">
      <alignment vertical="center" wrapText="1"/>
    </xf>
    <xf numFmtId="0" fontId="4" fillId="0" borderId="14" xfId="0" applyNumberFormat="1" applyFont="1" applyFill="1" applyBorder="1" applyAlignment="1" applyProtection="1">
      <alignment vertical="top" wrapText="1"/>
    </xf>
    <xf numFmtId="0" fontId="0" fillId="0" borderId="0" xfId="0" applyFill="1" applyBorder="1" applyAlignment="1" applyProtection="1"/>
    <xf numFmtId="0" fontId="0" fillId="0" borderId="0" xfId="0" applyFill="1" applyBorder="1" applyProtection="1"/>
    <xf numFmtId="44" fontId="46" fillId="0" borderId="0" xfId="0" applyNumberFormat="1" applyFont="1" applyFill="1" applyBorder="1" applyAlignment="1" applyProtection="1">
      <alignment horizontal="center" vertical="center"/>
    </xf>
    <xf numFmtId="0" fontId="33" fillId="0" borderId="8" xfId="0" applyFont="1" applyFill="1" applyBorder="1" applyAlignment="1">
      <alignment horizontal="center" wrapText="1"/>
    </xf>
    <xf numFmtId="0" fontId="2" fillId="0" borderId="8" xfId="0" applyFont="1" applyFill="1" applyBorder="1"/>
    <xf numFmtId="0" fontId="4" fillId="8" borderId="21" xfId="0" applyFont="1" applyFill="1" applyBorder="1" applyAlignment="1" applyProtection="1">
      <alignment horizontal="center" vertical="center"/>
    </xf>
    <xf numFmtId="0" fontId="36" fillId="0" borderId="0" xfId="0" applyNumberFormat="1" applyFont="1" applyFill="1" applyBorder="1" applyAlignment="1" applyProtection="1">
      <alignment horizontal="center"/>
    </xf>
    <xf numFmtId="43" fontId="36" fillId="0" borderId="0" xfId="0" applyNumberFormat="1" applyFont="1" applyFill="1" applyBorder="1" applyAlignment="1" applyProtection="1">
      <alignment horizontal="center"/>
    </xf>
    <xf numFmtId="44" fontId="44" fillId="0" borderId="0" xfId="0" applyNumberFormat="1" applyFont="1" applyFill="1" applyAlignment="1" applyProtection="1">
      <alignment horizontal="center" wrapText="1"/>
    </xf>
    <xf numFmtId="0" fontId="27" fillId="0" borderId="0" xfId="0" applyFont="1" applyProtection="1"/>
    <xf numFmtId="44" fontId="5" fillId="9" borderId="11" xfId="0" applyNumberFormat="1" applyFont="1" applyFill="1" applyBorder="1" applyAlignment="1">
      <alignment vertical="center"/>
    </xf>
    <xf numFmtId="44" fontId="5" fillId="9" borderId="1" xfId="0" applyNumberFormat="1" applyFont="1" applyFill="1" applyBorder="1" applyAlignment="1">
      <alignment vertical="center"/>
    </xf>
    <xf numFmtId="44" fontId="5" fillId="9" borderId="2" xfId="0" applyNumberFormat="1" applyFont="1" applyFill="1" applyBorder="1" applyAlignment="1">
      <alignment vertical="center"/>
    </xf>
    <xf numFmtId="0" fontId="2" fillId="0" borderId="0" xfId="0" applyFont="1" applyBorder="1"/>
    <xf numFmtId="0" fontId="3" fillId="0" borderId="0" xfId="0" applyFont="1" applyFill="1" applyBorder="1"/>
    <xf numFmtId="0" fontId="5" fillId="0" borderId="13" xfId="0" applyNumberFormat="1" applyFont="1" applyFill="1" applyBorder="1" applyAlignment="1" applyProtection="1">
      <alignment horizontal="center" vertical="center"/>
    </xf>
    <xf numFmtId="0" fontId="29" fillId="0" borderId="9" xfId="0" applyNumberFormat="1" applyFont="1" applyFill="1" applyBorder="1" applyAlignment="1" applyProtection="1">
      <alignment horizontal="left" vertical="center" wrapText="1"/>
    </xf>
    <xf numFmtId="44" fontId="5" fillId="0" borderId="13" xfId="0" applyNumberFormat="1" applyFont="1" applyFill="1" applyBorder="1" applyAlignment="1" applyProtection="1">
      <alignment horizontal="center" vertical="center"/>
    </xf>
    <xf numFmtId="0" fontId="0" fillId="0" borderId="0" xfId="0" applyFill="1"/>
    <xf numFmtId="0" fontId="30" fillId="4" borderId="21" xfId="0" applyFont="1" applyFill="1" applyBorder="1" applyAlignment="1">
      <alignment horizontal="center" wrapText="1"/>
    </xf>
    <xf numFmtId="0" fontId="30" fillId="0" borderId="0" xfId="0" applyFont="1" applyFill="1" applyBorder="1" applyAlignment="1">
      <alignment horizontal="center" wrapText="1"/>
    </xf>
    <xf numFmtId="0" fontId="31" fillId="0" borderId="0" xfId="0" applyFont="1" applyFill="1" applyBorder="1" applyAlignment="1">
      <alignment horizontal="center" vertical="center" wrapText="1"/>
    </xf>
    <xf numFmtId="0" fontId="31" fillId="0" borderId="0" xfId="0" applyFont="1" applyFill="1" applyBorder="1" applyAlignment="1">
      <alignment horizontal="center" wrapText="1"/>
    </xf>
    <xf numFmtId="0" fontId="35" fillId="0" borderId="0" xfId="0" applyFont="1" applyBorder="1"/>
    <xf numFmtId="14" fontId="34" fillId="8" borderId="21" xfId="0" quotePrefix="1" applyNumberFormat="1" applyFont="1" applyFill="1" applyBorder="1" applyAlignment="1" applyProtection="1">
      <alignment horizontal="center" vertical="center"/>
    </xf>
    <xf numFmtId="0" fontId="34" fillId="8" borderId="21" xfId="0" applyFont="1" applyFill="1" applyBorder="1" applyAlignment="1">
      <alignment horizontal="center" vertical="center"/>
    </xf>
    <xf numFmtId="0" fontId="49" fillId="0" borderId="0" xfId="2" applyFont="1" applyAlignment="1" applyProtection="1"/>
    <xf numFmtId="0" fontId="50" fillId="0" borderId="21" xfId="2" applyFont="1" applyBorder="1" applyAlignment="1" applyProtection="1">
      <alignment horizontal="center"/>
    </xf>
    <xf numFmtId="165" fontId="50" fillId="0" borderId="0" xfId="1" quotePrefix="1" applyNumberFormat="1" applyFont="1" applyFill="1" applyBorder="1" applyAlignment="1" applyProtection="1">
      <alignment horizontal="left" vertical="center"/>
      <protection locked="0"/>
    </xf>
    <xf numFmtId="0" fontId="36" fillId="0" borderId="0" xfId="0" applyFont="1" applyFill="1" applyBorder="1"/>
    <xf numFmtId="168" fontId="36" fillId="0" borderId="0" xfId="0" applyNumberFormat="1" applyFont="1" applyFill="1" applyBorder="1"/>
    <xf numFmtId="167" fontId="28" fillId="0" borderId="0" xfId="0" applyNumberFormat="1" applyFont="1" applyFill="1"/>
    <xf numFmtId="0" fontId="50" fillId="0" borderId="10" xfId="2" applyFont="1" applyBorder="1" applyAlignment="1" applyProtection="1">
      <alignment horizontal="center"/>
    </xf>
    <xf numFmtId="0" fontId="35" fillId="0" borderId="0" xfId="0" applyFont="1" applyFill="1" applyBorder="1"/>
    <xf numFmtId="165" fontId="4" fillId="0" borderId="21" xfId="0" applyNumberFormat="1" applyFont="1" applyBorder="1"/>
    <xf numFmtId="0" fontId="50" fillId="0" borderId="1" xfId="2" applyFont="1" applyBorder="1" applyAlignment="1" applyProtection="1"/>
    <xf numFmtId="0" fontId="2" fillId="0" borderId="1" xfId="0" applyFont="1" applyBorder="1"/>
    <xf numFmtId="14" fontId="29" fillId="0" borderId="0" xfId="0" quotePrefix="1" applyNumberFormat="1" applyFont="1" applyFill="1" applyBorder="1" applyAlignment="1" applyProtection="1">
      <alignment horizontal="center" vertical="center"/>
    </xf>
    <xf numFmtId="0" fontId="50" fillId="0" borderId="0" xfId="2" applyFont="1" applyBorder="1" applyAlignment="1" applyProtection="1"/>
    <xf numFmtId="14" fontId="29" fillId="0" borderId="0" xfId="0" quotePrefix="1" applyNumberFormat="1" applyFont="1" applyFill="1" applyBorder="1" applyAlignment="1" applyProtection="1">
      <alignment horizontal="center" vertical="center"/>
      <protection locked="0"/>
    </xf>
    <xf numFmtId="44" fontId="20" fillId="7" borderId="13" xfId="0" applyNumberFormat="1" applyFont="1" applyFill="1" applyBorder="1" applyAlignment="1">
      <alignment vertical="center"/>
    </xf>
    <xf numFmtId="44" fontId="20" fillId="7" borderId="0" xfId="0" applyNumberFormat="1" applyFont="1" applyFill="1" applyBorder="1" applyAlignment="1">
      <alignment vertical="center"/>
    </xf>
    <xf numFmtId="44" fontId="20" fillId="7" borderId="14" xfId="0" applyNumberFormat="1" applyFont="1" applyFill="1" applyBorder="1" applyAlignment="1">
      <alignment vertical="center"/>
    </xf>
    <xf numFmtId="44" fontId="20" fillId="0" borderId="0" xfId="0" applyNumberFormat="1" applyFont="1" applyFill="1" applyBorder="1" applyAlignment="1">
      <alignment vertical="center"/>
    </xf>
    <xf numFmtId="2" fontId="4" fillId="0" borderId="0" xfId="0" applyNumberFormat="1" applyFont="1" applyFill="1" applyBorder="1" applyAlignment="1">
      <alignment vertical="center"/>
    </xf>
    <xf numFmtId="0" fontId="22" fillId="6" borderId="21" xfId="0" applyFont="1" applyFill="1" applyBorder="1" applyAlignment="1">
      <alignment horizontal="center" vertical="center" wrapText="1"/>
    </xf>
    <xf numFmtId="0" fontId="22" fillId="6" borderId="6" xfId="0" applyFont="1" applyFill="1" applyBorder="1" applyAlignment="1">
      <alignment horizontal="center" wrapText="1"/>
    </xf>
    <xf numFmtId="0" fontId="4" fillId="11" borderId="21" xfId="0" applyFont="1" applyFill="1" applyBorder="1" applyAlignment="1"/>
    <xf numFmtId="0" fontId="27" fillId="11" borderId="6" xfId="0" applyFont="1" applyFill="1" applyBorder="1" applyAlignment="1">
      <alignment vertical="center" wrapText="1"/>
    </xf>
    <xf numFmtId="0" fontId="23" fillId="11" borderId="21" xfId="0" applyFont="1" applyFill="1" applyBorder="1" applyAlignment="1">
      <alignment vertical="center"/>
    </xf>
    <xf numFmtId="0" fontId="51" fillId="10" borderId="21" xfId="0" applyFont="1" applyFill="1" applyBorder="1" applyAlignment="1">
      <alignment horizontal="center" vertical="center" wrapText="1"/>
    </xf>
    <xf numFmtId="2" fontId="4" fillId="0" borderId="0" xfId="0" applyNumberFormat="1" applyFont="1" applyFill="1" applyBorder="1" applyAlignment="1">
      <alignment horizontal="left" vertical="center" wrapText="1"/>
    </xf>
    <xf numFmtId="2" fontId="4" fillId="0" borderId="0" xfId="0" applyNumberFormat="1" applyFont="1" applyFill="1" applyBorder="1" applyAlignment="1">
      <alignment horizontal="left" vertical="center"/>
    </xf>
    <xf numFmtId="0" fontId="30" fillId="4" borderId="21" xfId="0" applyFont="1" applyFill="1" applyBorder="1" applyAlignment="1">
      <alignment horizontal="center" wrapText="1"/>
    </xf>
    <xf numFmtId="0" fontId="33" fillId="0" borderId="21" xfId="0" applyFont="1" applyFill="1" applyBorder="1" applyAlignment="1">
      <alignment horizontal="center" wrapText="1"/>
    </xf>
    <xf numFmtId="44" fontId="5" fillId="2" borderId="1" xfId="0" applyNumberFormat="1" applyFont="1" applyFill="1" applyBorder="1" applyAlignment="1">
      <alignment horizontal="center" vertical="center"/>
    </xf>
    <xf numFmtId="0" fontId="0" fillId="2" borderId="1" xfId="0" applyFill="1" applyBorder="1"/>
    <xf numFmtId="0" fontId="0" fillId="2" borderId="2" xfId="0" applyFill="1" applyBorder="1"/>
    <xf numFmtId="0" fontId="0" fillId="0" borderId="0" xfId="0" applyFont="1" applyFill="1"/>
    <xf numFmtId="44" fontId="30" fillId="0" borderId="0" xfId="0" applyNumberFormat="1" applyFont="1" applyFill="1" applyBorder="1" applyAlignment="1">
      <alignment horizontal="center" vertical="center"/>
    </xf>
    <xf numFmtId="0" fontId="54" fillId="0" borderId="21" xfId="0" applyFont="1" applyFill="1" applyBorder="1"/>
    <xf numFmtId="0" fontId="0" fillId="0" borderId="21" xfId="0" applyFont="1" applyFill="1" applyBorder="1"/>
    <xf numFmtId="0" fontId="0" fillId="0" borderId="0" xfId="0" applyFont="1"/>
    <xf numFmtId="0" fontId="7" fillId="0" borderId="0" xfId="0" applyFont="1" applyFill="1" applyBorder="1" applyAlignment="1">
      <alignment horizontal="center" wrapText="1"/>
    </xf>
    <xf numFmtId="0" fontId="36" fillId="0" borderId="21" xfId="0" applyFont="1" applyFill="1" applyBorder="1"/>
    <xf numFmtId="0" fontId="36" fillId="0" borderId="21" xfId="0" applyNumberFormat="1" applyFont="1" applyFill="1" applyBorder="1"/>
    <xf numFmtId="167" fontId="36" fillId="0" borderId="21" xfId="0" applyNumberFormat="1" applyFont="1" applyFill="1" applyBorder="1"/>
    <xf numFmtId="0" fontId="4" fillId="0" borderId="21" xfId="0" applyFont="1" applyFill="1" applyBorder="1"/>
    <xf numFmtId="0" fontId="4" fillId="0" borderId="0" xfId="0" applyFont="1" applyFill="1"/>
    <xf numFmtId="0" fontId="4" fillId="8" borderId="21" xfId="0" applyFont="1" applyFill="1" applyBorder="1" applyAlignment="1" applyProtection="1">
      <alignment horizontal="center" vertical="center"/>
      <protection locked="0"/>
    </xf>
    <xf numFmtId="0" fontId="35" fillId="0" borderId="0" xfId="1" quotePrefix="1" applyNumberFormat="1" applyFont="1" applyFill="1" applyBorder="1" applyAlignment="1" applyProtection="1">
      <alignment horizontal="center" vertical="center"/>
    </xf>
    <xf numFmtId="44" fontId="19" fillId="0" borderId="16" xfId="0" applyNumberFormat="1" applyFont="1" applyBorder="1" applyAlignment="1" applyProtection="1">
      <alignment vertical="center"/>
    </xf>
    <xf numFmtId="44" fontId="19" fillId="0" borderId="18" xfId="0" applyNumberFormat="1" applyFont="1" applyBorder="1" applyAlignment="1" applyProtection="1">
      <alignment vertical="center"/>
    </xf>
    <xf numFmtId="44" fontId="19" fillId="0" borderId="21" xfId="0" applyNumberFormat="1" applyFont="1" applyBorder="1" applyAlignment="1" applyProtection="1">
      <alignment vertical="center"/>
    </xf>
    <xf numFmtId="44" fontId="20" fillId="2" borderId="2" xfId="0" applyNumberFormat="1" applyFont="1" applyFill="1" applyBorder="1" applyAlignment="1" applyProtection="1">
      <alignment vertical="center"/>
    </xf>
    <xf numFmtId="0" fontId="0" fillId="0" borderId="2" xfId="0" applyBorder="1" applyProtection="1"/>
    <xf numFmtId="49" fontId="55" fillId="0" borderId="0" xfId="0" applyNumberFormat="1" applyFont="1" applyFill="1" applyBorder="1" applyAlignment="1" applyProtection="1">
      <alignment vertical="top" wrapText="1"/>
    </xf>
    <xf numFmtId="49" fontId="55" fillId="0" borderId="0" xfId="0" applyNumberFormat="1" applyFont="1" applyFill="1" applyBorder="1" applyAlignment="1">
      <alignment vertical="top" wrapText="1"/>
    </xf>
    <xf numFmtId="44" fontId="55" fillId="0" borderId="0" xfId="0" applyNumberFormat="1" applyFont="1" applyFill="1" applyBorder="1" applyAlignment="1" applyProtection="1">
      <alignment wrapText="1"/>
    </xf>
    <xf numFmtId="44" fontId="55" fillId="0" borderId="0" xfId="0" applyNumberFormat="1" applyFont="1" applyFill="1" applyBorder="1" applyAlignment="1">
      <alignment wrapText="1"/>
    </xf>
    <xf numFmtId="0" fontId="4" fillId="0" borderId="0" xfId="0" applyFont="1" applyBorder="1" applyAlignment="1" applyProtection="1"/>
    <xf numFmtId="0" fontId="4" fillId="12" borderId="21" xfId="0" applyFont="1" applyFill="1" applyBorder="1" applyAlignment="1" applyProtection="1">
      <alignment horizontal="center" wrapText="1"/>
    </xf>
    <xf numFmtId="0" fontId="4" fillId="12" borderId="21" xfId="0" applyFont="1" applyFill="1" applyBorder="1" applyAlignment="1" applyProtection="1">
      <alignment horizontal="center"/>
    </xf>
    <xf numFmtId="0" fontId="55" fillId="0" borderId="0" xfId="0" applyFont="1" applyBorder="1" applyAlignment="1" applyProtection="1">
      <alignment horizontal="left" vertical="top" wrapText="1"/>
    </xf>
    <xf numFmtId="0" fontId="0" fillId="9" borderId="2" xfId="0" applyFill="1" applyBorder="1"/>
    <xf numFmtId="0" fontId="0" fillId="7" borderId="14" xfId="0" applyFill="1" applyBorder="1"/>
    <xf numFmtId="0" fontId="0" fillId="0" borderId="14" xfId="0" applyBorder="1" applyAlignment="1">
      <alignment vertical="top"/>
    </xf>
    <xf numFmtId="0" fontId="0" fillId="0" borderId="0" xfId="0" applyAlignment="1">
      <alignment vertical="top"/>
    </xf>
    <xf numFmtId="0" fontId="3" fillId="0" borderId="0" xfId="0" applyFont="1" applyFill="1" applyAlignment="1">
      <alignment vertical="top"/>
    </xf>
    <xf numFmtId="0" fontId="2" fillId="0" borderId="21" xfId="0" applyFont="1" applyBorder="1"/>
    <xf numFmtId="0" fontId="31" fillId="0" borderId="21" xfId="0" applyFont="1" applyFill="1" applyBorder="1" applyAlignment="1">
      <alignment horizontal="center" wrapText="1"/>
    </xf>
    <xf numFmtId="0" fontId="2" fillId="0" borderId="21" xfId="0" applyFont="1" applyFill="1" applyBorder="1" applyAlignment="1">
      <alignment wrapText="1"/>
    </xf>
    <xf numFmtId="165" fontId="50" fillId="0" borderId="21" xfId="1" quotePrefix="1" applyNumberFormat="1" applyFont="1" applyFill="1" applyBorder="1" applyAlignment="1" applyProtection="1">
      <alignment horizontal="left" vertical="center"/>
      <protection locked="0"/>
    </xf>
    <xf numFmtId="0" fontId="28" fillId="0" borderId="21" xfId="0" applyFont="1" applyFill="1" applyBorder="1"/>
    <xf numFmtId="14" fontId="29" fillId="8" borderId="21" xfId="0" quotePrefix="1" applyNumberFormat="1" applyFont="1" applyFill="1" applyBorder="1" applyAlignment="1" applyProtection="1">
      <alignment horizontal="center" vertical="center"/>
    </xf>
    <xf numFmtId="44" fontId="4" fillId="8" borderId="21" xfId="0" applyNumberFormat="1" applyFont="1" applyFill="1" applyBorder="1"/>
    <xf numFmtId="0" fontId="28" fillId="0" borderId="21" xfId="0" applyFont="1" applyBorder="1" applyAlignment="1">
      <alignment horizontal="center"/>
    </xf>
    <xf numFmtId="44" fontId="28" fillId="0" borderId="21" xfId="0" applyNumberFormat="1" applyFont="1" applyBorder="1" applyAlignment="1">
      <alignment horizontal="center"/>
    </xf>
    <xf numFmtId="0" fontId="2" fillId="0" borderId="21" xfId="0" applyFont="1" applyFill="1" applyBorder="1"/>
    <xf numFmtId="0" fontId="0" fillId="3" borderId="0" xfId="0" applyFill="1" applyBorder="1" applyProtection="1"/>
    <xf numFmtId="0" fontId="2" fillId="0" borderId="0" xfId="0" applyFont="1" applyFill="1" applyBorder="1" applyAlignment="1">
      <alignment wrapText="1"/>
    </xf>
    <xf numFmtId="44" fontId="28" fillId="0" borderId="0" xfId="0" applyNumberFormat="1" applyFont="1" applyFill="1"/>
    <xf numFmtId="2" fontId="4" fillId="0" borderId="14" xfId="0" applyNumberFormat="1" applyFont="1" applyFill="1" applyBorder="1" applyAlignment="1">
      <alignment horizontal="left" vertical="center" wrapText="1"/>
    </xf>
    <xf numFmtId="0" fontId="30" fillId="4" borderId="21" xfId="0" applyFont="1" applyFill="1" applyBorder="1" applyAlignment="1">
      <alignment horizontal="center" wrapText="1"/>
    </xf>
    <xf numFmtId="0" fontId="30" fillId="4" borderId="21" xfId="0" applyFont="1" applyFill="1" applyBorder="1" applyAlignment="1" applyProtection="1">
      <alignment horizontal="center" wrapText="1"/>
    </xf>
    <xf numFmtId="0" fontId="0" fillId="0" borderId="21" xfId="0" applyBorder="1" applyAlignment="1">
      <alignment horizontal="center"/>
    </xf>
    <xf numFmtId="0" fontId="33" fillId="0" borderId="21" xfId="0" applyFont="1" applyFill="1" applyBorder="1" applyAlignment="1">
      <alignment horizontal="center"/>
    </xf>
    <xf numFmtId="0" fontId="2" fillId="0" borderId="21" xfId="0" applyFont="1" applyFill="1" applyBorder="1" applyAlignment="1">
      <alignment horizontal="center"/>
    </xf>
    <xf numFmtId="0" fontId="31" fillId="0" borderId="21" xfId="0" applyFont="1" applyFill="1" applyBorder="1" applyAlignment="1" applyProtection="1">
      <alignment horizontal="center" wrapText="1"/>
    </xf>
    <xf numFmtId="0" fontId="36" fillId="0" borderId="21" xfId="0" applyNumberFormat="1" applyFont="1" applyFill="1" applyBorder="1" applyAlignment="1">
      <alignment horizontal="center"/>
    </xf>
    <xf numFmtId="44" fontId="28" fillId="0" borderId="21" xfId="0" applyNumberFormat="1" applyFont="1" applyFill="1" applyBorder="1" applyAlignment="1">
      <alignment horizontal="center"/>
    </xf>
    <xf numFmtId="0" fontId="28" fillId="0" borderId="21" xfId="0" applyFont="1" applyFill="1" applyBorder="1" applyAlignment="1">
      <alignment horizontal="center"/>
    </xf>
    <xf numFmtId="0" fontId="3" fillId="0" borderId="21" xfId="0" applyFont="1" applyFill="1" applyBorder="1" applyAlignment="1">
      <alignment horizontal="center"/>
    </xf>
    <xf numFmtId="0" fontId="3" fillId="0" borderId="0" xfId="0" applyFont="1" applyFill="1" applyAlignment="1">
      <alignment horizontal="center"/>
    </xf>
    <xf numFmtId="2" fontId="4" fillId="0" borderId="0" xfId="0" applyNumberFormat="1" applyFont="1" applyFill="1" applyBorder="1" applyAlignment="1">
      <alignment vertical="center" wrapText="1"/>
    </xf>
    <xf numFmtId="2" fontId="4" fillId="0" borderId="14" xfId="0" applyNumberFormat="1" applyFont="1" applyFill="1" applyBorder="1" applyAlignment="1">
      <alignment vertical="center" wrapText="1"/>
    </xf>
    <xf numFmtId="10" fontId="34" fillId="8" borderId="21" xfId="0" quotePrefix="1" applyNumberFormat="1" applyFont="1" applyFill="1" applyBorder="1" applyAlignment="1" applyProtection="1">
      <alignment horizontal="center" vertical="center"/>
      <protection locked="0"/>
    </xf>
    <xf numFmtId="0" fontId="58" fillId="0" borderId="0" xfId="0" applyFont="1"/>
    <xf numFmtId="44" fontId="57" fillId="0" borderId="0" xfId="0" applyNumberFormat="1" applyFont="1" applyFill="1" applyBorder="1" applyAlignment="1" applyProtection="1">
      <alignment wrapText="1"/>
    </xf>
    <xf numFmtId="44" fontId="57" fillId="0" borderId="8" xfId="0" applyNumberFormat="1" applyFont="1" applyFill="1" applyBorder="1" applyAlignment="1" applyProtection="1">
      <alignment wrapText="1"/>
    </xf>
    <xf numFmtId="0" fontId="57" fillId="0" borderId="5" xfId="0" applyNumberFormat="1" applyFont="1" applyFill="1" applyBorder="1" applyAlignment="1" applyProtection="1">
      <alignment horizontal="left" vertical="top" wrapText="1"/>
    </xf>
    <xf numFmtId="49" fontId="55" fillId="0" borderId="13" xfId="0" applyNumberFormat="1" applyFont="1" applyFill="1" applyBorder="1" applyAlignment="1" applyProtection="1">
      <alignment vertical="top" wrapText="1"/>
    </xf>
    <xf numFmtId="44" fontId="55" fillId="0" borderId="13" xfId="0" applyNumberFormat="1" applyFont="1" applyFill="1" applyBorder="1" applyAlignment="1" applyProtection="1">
      <alignment wrapText="1"/>
    </xf>
    <xf numFmtId="44" fontId="57" fillId="0" borderId="13" xfId="0" applyNumberFormat="1" applyFont="1" applyFill="1" applyBorder="1" applyAlignment="1" applyProtection="1">
      <alignment wrapText="1"/>
    </xf>
    <xf numFmtId="0" fontId="47" fillId="0" borderId="13" xfId="0" applyNumberFormat="1" applyFont="1" applyFill="1" applyBorder="1" applyAlignment="1" applyProtection="1">
      <alignment horizontal="left" vertical="top" wrapText="1"/>
    </xf>
    <xf numFmtId="0" fontId="47" fillId="0" borderId="0" xfId="0" applyNumberFormat="1" applyFont="1" applyFill="1" applyBorder="1" applyAlignment="1" applyProtection="1">
      <alignment horizontal="left" vertical="top" wrapText="1"/>
    </xf>
    <xf numFmtId="0" fontId="47" fillId="0" borderId="8" xfId="0" applyNumberFormat="1" applyFont="1" applyFill="1" applyBorder="1" applyAlignment="1" applyProtection="1">
      <alignment horizontal="left" vertical="top" wrapText="1"/>
    </xf>
    <xf numFmtId="0" fontId="4" fillId="0" borderId="8" xfId="0" applyNumberFormat="1" applyFont="1" applyFill="1" applyBorder="1" applyAlignment="1" applyProtection="1">
      <alignment vertical="top" wrapText="1"/>
    </xf>
    <xf numFmtId="0" fontId="4" fillId="0" borderId="0" xfId="0" applyNumberFormat="1" applyFont="1" applyFill="1" applyBorder="1" applyAlignment="1" applyProtection="1">
      <alignment vertical="top" wrapText="1"/>
    </xf>
    <xf numFmtId="164" fontId="36" fillId="0" borderId="0" xfId="0" applyNumberFormat="1" applyFont="1" applyFill="1" applyBorder="1" applyProtection="1"/>
    <xf numFmtId="164" fontId="41" fillId="0" borderId="0" xfId="0" applyNumberFormat="1" applyFont="1" applyFill="1" applyBorder="1" applyProtection="1"/>
    <xf numFmtId="164" fontId="41" fillId="0" borderId="0" xfId="0" applyNumberFormat="1" applyFont="1" applyFill="1" applyBorder="1" applyAlignment="1" applyProtection="1">
      <alignment horizontal="center"/>
    </xf>
    <xf numFmtId="164" fontId="36" fillId="0" borderId="0" xfId="0" applyNumberFormat="1" applyFont="1" applyFill="1" applyBorder="1" applyAlignment="1" applyProtection="1">
      <alignment horizontal="center"/>
    </xf>
    <xf numFmtId="164" fontId="31" fillId="0" borderId="0" xfId="0" applyNumberFormat="1" applyFont="1" applyFill="1"/>
    <xf numFmtId="164" fontId="36" fillId="0" borderId="21" xfId="0" applyNumberFormat="1" applyFont="1" applyFill="1" applyBorder="1" applyAlignment="1" applyProtection="1">
      <alignment horizontal="center"/>
    </xf>
    <xf numFmtId="0" fontId="12" fillId="5" borderId="24" xfId="0" applyNumberFormat="1" applyFont="1" applyFill="1" applyBorder="1" applyAlignment="1" applyProtection="1">
      <alignment horizontal="center" vertical="center" wrapText="1"/>
      <protection locked="0"/>
    </xf>
    <xf numFmtId="0" fontId="12" fillId="13" borderId="23" xfId="0" applyNumberFormat="1" applyFont="1" applyFill="1" applyBorder="1" applyAlignment="1" applyProtection="1">
      <alignment wrapText="1"/>
    </xf>
    <xf numFmtId="164" fontId="12" fillId="13" borderId="23" xfId="0" applyNumberFormat="1" applyFont="1" applyFill="1" applyBorder="1" applyAlignment="1" applyProtection="1">
      <alignment wrapText="1"/>
    </xf>
    <xf numFmtId="0" fontId="12" fillId="5" borderId="22"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left" vertical="center" wrapText="1"/>
    </xf>
    <xf numFmtId="0" fontId="4" fillId="0" borderId="14" xfId="0" applyNumberFormat="1" applyFont="1" applyFill="1" applyBorder="1" applyAlignment="1" applyProtection="1">
      <alignment horizontal="left" vertical="center" wrapText="1"/>
    </xf>
    <xf numFmtId="0" fontId="0" fillId="0" borderId="0" xfId="0" applyProtection="1">
      <protection locked="0"/>
    </xf>
    <xf numFmtId="0" fontId="58" fillId="0" borderId="0" xfId="0" applyFont="1" applyProtection="1">
      <protection locked="0"/>
    </xf>
    <xf numFmtId="0" fontId="0" fillId="0" borderId="0" xfId="0" applyFont="1" applyProtection="1">
      <protection locked="0"/>
    </xf>
    <xf numFmtId="1" fontId="2" fillId="0" borderId="13" xfId="0" applyNumberFormat="1" applyFont="1" applyBorder="1" applyProtection="1"/>
    <xf numFmtId="44" fontId="4" fillId="5" borderId="21" xfId="0" applyNumberFormat="1" applyFont="1" applyFill="1" applyBorder="1" applyAlignment="1" applyProtection="1">
      <alignment horizontal="center" vertical="center" wrapText="1"/>
      <protection locked="0"/>
    </xf>
    <xf numFmtId="0" fontId="4" fillId="12" borderId="21" xfId="0" applyFont="1" applyFill="1" applyBorder="1" applyAlignment="1" applyProtection="1">
      <alignment horizontal="center" wrapText="1"/>
    </xf>
    <xf numFmtId="0" fontId="4" fillId="12" borderId="21" xfId="0" applyFont="1" applyFill="1" applyBorder="1" applyAlignment="1" applyProtection="1">
      <alignment horizontal="center"/>
    </xf>
    <xf numFmtId="0" fontId="17" fillId="0" borderId="0" xfId="0" applyNumberFormat="1" applyFont="1" applyFill="1" applyBorder="1" applyAlignment="1" applyProtection="1">
      <alignment horizontal="left" vertical="top" wrapText="1"/>
    </xf>
    <xf numFmtId="0" fontId="29" fillId="0" borderId="0" xfId="0" applyNumberFormat="1" applyFont="1" applyFill="1" applyBorder="1" applyAlignment="1" applyProtection="1">
      <alignment horizontal="left" vertical="center" wrapText="1"/>
    </xf>
    <xf numFmtId="0" fontId="29" fillId="0" borderId="14"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left" vertical="center" wrapText="1"/>
    </xf>
    <xf numFmtId="0" fontId="29" fillId="0" borderId="13" xfId="0" applyNumberFormat="1" applyFont="1" applyFill="1" applyBorder="1" applyAlignment="1" applyProtection="1">
      <alignment vertical="center" wrapText="1"/>
    </xf>
    <xf numFmtId="0" fontId="29" fillId="0" borderId="0" xfId="0" applyNumberFormat="1" applyFont="1" applyFill="1" applyBorder="1" applyAlignment="1" applyProtection="1">
      <alignment vertical="center" wrapText="1"/>
    </xf>
    <xf numFmtId="0" fontId="57" fillId="0" borderId="0" xfId="0" applyNumberFormat="1" applyFont="1" applyFill="1" applyBorder="1" applyAlignment="1" applyProtection="1">
      <alignment horizontal="left" vertical="top" wrapText="1"/>
    </xf>
    <xf numFmtId="44" fontId="5" fillId="2" borderId="0" xfId="0" applyNumberFormat="1" applyFont="1" applyFill="1" applyBorder="1" applyAlignment="1" applyProtection="1">
      <alignment horizontal="left" vertical="top"/>
    </xf>
    <xf numFmtId="0" fontId="0" fillId="0" borderId="13" xfId="0" applyFill="1" applyBorder="1" applyProtection="1"/>
    <xf numFmtId="0" fontId="0" fillId="0" borderId="13" xfId="0" applyFill="1" applyBorder="1"/>
    <xf numFmtId="44" fontId="55" fillId="0" borderId="13" xfId="0" applyNumberFormat="1" applyFont="1" applyFill="1" applyBorder="1" applyAlignment="1" applyProtection="1">
      <alignment wrapText="1"/>
      <protection locked="0"/>
    </xf>
    <xf numFmtId="0" fontId="35" fillId="0" borderId="0" xfId="0" applyFont="1" applyFill="1" applyBorder="1" applyAlignment="1" applyProtection="1">
      <alignment horizontal="center" vertical="center"/>
    </xf>
    <xf numFmtId="0" fontId="46" fillId="0" borderId="0" xfId="0" applyNumberFormat="1" applyFont="1" applyFill="1" applyBorder="1" applyAlignment="1" applyProtection="1">
      <alignment vertical="center" wrapText="1"/>
    </xf>
    <xf numFmtId="0" fontId="8" fillId="3" borderId="2" xfId="2" applyFill="1" applyBorder="1" applyAlignment="1" applyProtection="1">
      <alignment horizontal="center" vertical="center"/>
    </xf>
    <xf numFmtId="0" fontId="2" fillId="0" borderId="0" xfId="0" applyFont="1" applyBorder="1" applyAlignment="1">
      <alignment horizontal="center"/>
    </xf>
    <xf numFmtId="0" fontId="2"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44" fontId="3" fillId="0" borderId="0" xfId="0" applyNumberFormat="1" applyFont="1" applyAlignment="1">
      <alignment horizontal="center"/>
    </xf>
    <xf numFmtId="44" fontId="3" fillId="0" borderId="0" xfId="0" applyNumberFormat="1" applyFont="1" applyBorder="1" applyAlignment="1">
      <alignment horizontal="center"/>
    </xf>
    <xf numFmtId="0" fontId="10" fillId="0" borderId="0" xfId="2" applyFont="1" applyBorder="1" applyAlignment="1" applyProtection="1">
      <alignment horizontal="left" vertical="center"/>
    </xf>
    <xf numFmtId="0" fontId="7" fillId="0" borderId="0" xfId="0" applyFont="1" applyBorder="1" applyAlignment="1">
      <alignment vertical="top" wrapText="1"/>
    </xf>
    <xf numFmtId="0" fontId="61" fillId="0" borderId="0" xfId="0" applyFont="1"/>
    <xf numFmtId="44" fontId="19" fillId="0" borderId="0" xfId="0" applyNumberFormat="1" applyFont="1" applyBorder="1" applyAlignment="1" applyProtection="1">
      <alignment vertical="center"/>
    </xf>
    <xf numFmtId="164" fontId="20" fillId="0" borderId="0" xfId="0" applyNumberFormat="1" applyFont="1" applyFill="1" applyBorder="1" applyAlignment="1" applyProtection="1">
      <alignment horizontal="center" vertical="center"/>
    </xf>
    <xf numFmtId="0" fontId="5" fillId="3" borderId="0" xfId="0" applyNumberFormat="1" applyFont="1" applyFill="1" applyBorder="1" applyAlignment="1">
      <alignment horizontal="left" vertical="top" wrapText="1"/>
    </xf>
    <xf numFmtId="0" fontId="29" fillId="0" borderId="13" xfId="0" applyNumberFormat="1" applyFont="1" applyFill="1" applyBorder="1" applyAlignment="1" applyProtection="1">
      <alignment vertical="center" wrapText="1"/>
    </xf>
    <xf numFmtId="44" fontId="55" fillId="0" borderId="0" xfId="0" applyNumberFormat="1" applyFont="1" applyFill="1" applyBorder="1" applyAlignment="1" applyProtection="1">
      <alignment wrapText="1"/>
      <protection locked="0"/>
    </xf>
    <xf numFmtId="0" fontId="20" fillId="0" borderId="0" xfId="0" applyNumberFormat="1" applyFont="1" applyFill="1" applyBorder="1" applyAlignment="1" applyProtection="1">
      <alignment horizontal="center" vertical="center"/>
    </xf>
    <xf numFmtId="44" fontId="19" fillId="0" borderId="25" xfId="0" applyNumberFormat="1" applyFont="1" applyBorder="1" applyAlignment="1">
      <alignment vertical="center"/>
    </xf>
    <xf numFmtId="2" fontId="4" fillId="0" borderId="13" xfId="0" applyNumberFormat="1" applyFont="1" applyFill="1" applyBorder="1" applyAlignment="1" applyProtection="1">
      <alignment vertical="center" wrapText="1"/>
    </xf>
    <xf numFmtId="0" fontId="29" fillId="0" borderId="7" xfId="0" applyNumberFormat="1" applyFont="1" applyFill="1" applyBorder="1" applyAlignment="1" applyProtection="1">
      <alignment vertical="center" wrapText="1"/>
    </xf>
    <xf numFmtId="2" fontId="4" fillId="0" borderId="13" xfId="0" applyNumberFormat="1" applyFont="1" applyFill="1" applyBorder="1" applyAlignment="1" applyProtection="1">
      <alignment vertical="center"/>
    </xf>
    <xf numFmtId="0" fontId="17" fillId="0" borderId="13" xfId="0" applyNumberFormat="1" applyFont="1" applyFill="1" applyBorder="1" applyAlignment="1" applyProtection="1">
      <alignment vertical="center" wrapText="1"/>
    </xf>
    <xf numFmtId="164" fontId="20" fillId="0" borderId="0" xfId="0" applyNumberFormat="1" applyFont="1" applyFill="1" applyBorder="1" applyAlignment="1" applyProtection="1">
      <alignment vertical="center"/>
    </xf>
    <xf numFmtId="0" fontId="4" fillId="0" borderId="6" xfId="0" applyFont="1" applyBorder="1" applyAlignment="1" applyProtection="1">
      <alignment vertical="top" wrapText="1"/>
    </xf>
    <xf numFmtId="0" fontId="57" fillId="0" borderId="1" xfId="0" applyNumberFormat="1" applyFont="1" applyFill="1" applyBorder="1" applyAlignment="1" applyProtection="1">
      <alignment horizontal="left" vertical="top" wrapText="1"/>
    </xf>
    <xf numFmtId="49" fontId="4" fillId="0" borderId="0" xfId="0" applyNumberFormat="1" applyFont="1" applyFill="1" applyBorder="1" applyAlignment="1" applyProtection="1">
      <alignment vertical="top" wrapText="1"/>
    </xf>
    <xf numFmtId="49" fontId="4" fillId="0" borderId="6" xfId="0" applyNumberFormat="1" applyFont="1" applyFill="1" applyBorder="1" applyAlignment="1" applyProtection="1">
      <alignment vertical="top" wrapText="1"/>
    </xf>
    <xf numFmtId="0" fontId="8" fillId="0" borderId="0" xfId="2" applyBorder="1" applyAlignment="1" applyProtection="1">
      <alignment horizontal="center" vertical="center"/>
    </xf>
    <xf numFmtId="0" fontId="8" fillId="3" borderId="0" xfId="2" applyFill="1" applyBorder="1" applyAlignment="1" applyProtection="1">
      <alignment horizontal="center" vertical="center"/>
    </xf>
    <xf numFmtId="0" fontId="25" fillId="0" borderId="0" xfId="0" applyFont="1" applyBorder="1" applyAlignment="1">
      <alignment vertical="center"/>
    </xf>
    <xf numFmtId="0" fontId="26" fillId="0" borderId="0" xfId="0" applyFont="1" applyBorder="1"/>
    <xf numFmtId="44" fontId="4" fillId="5" borderId="4" xfId="0" applyNumberFormat="1" applyFont="1" applyFill="1" applyBorder="1" applyAlignment="1" applyProtection="1">
      <alignment horizontal="right" vertical="center" wrapText="1"/>
    </xf>
    <xf numFmtId="169" fontId="12" fillId="5" borderId="24" xfId="0" applyNumberFormat="1" applyFont="1" applyFill="1" applyBorder="1" applyAlignment="1" applyProtection="1">
      <alignment horizontal="center" vertical="center" wrapText="1"/>
      <protection locked="0"/>
    </xf>
    <xf numFmtId="169" fontId="12" fillId="5" borderId="22" xfId="0" applyNumberFormat="1" applyFont="1" applyFill="1" applyBorder="1" applyAlignment="1" applyProtection="1">
      <alignment horizontal="center" vertical="center" wrapText="1"/>
    </xf>
    <xf numFmtId="169" fontId="29" fillId="5" borderId="21" xfId="0" applyNumberFormat="1" applyFont="1" applyFill="1" applyBorder="1" applyAlignment="1" applyProtection="1">
      <alignment horizontal="center" vertical="center" wrapText="1"/>
      <protection locked="0"/>
    </xf>
    <xf numFmtId="169" fontId="29" fillId="5" borderId="21" xfId="0" quotePrefix="1" applyNumberFormat="1" applyFont="1" applyFill="1" applyBorder="1" applyAlignment="1" applyProtection="1">
      <alignment horizontal="center" vertical="center" wrapText="1"/>
      <protection locked="0"/>
    </xf>
    <xf numFmtId="169" fontId="4" fillId="5" borderId="21" xfId="0" quotePrefix="1" applyNumberFormat="1" applyFont="1" applyFill="1" applyBorder="1" applyAlignment="1" applyProtection="1">
      <alignment horizontal="center" vertical="center" wrapText="1"/>
      <protection locked="0"/>
    </xf>
    <xf numFmtId="169" fontId="34" fillId="8" borderId="21" xfId="0" applyNumberFormat="1" applyFont="1" applyFill="1" applyBorder="1" applyAlignment="1" applyProtection="1">
      <alignment horizontal="center" vertical="center"/>
      <protection locked="0"/>
    </xf>
    <xf numFmtId="169" fontId="4" fillId="8" borderId="21" xfId="0" applyNumberFormat="1" applyFont="1" applyFill="1" applyBorder="1" applyAlignment="1" applyProtection="1">
      <alignment horizontal="center" vertical="center"/>
      <protection locked="0"/>
    </xf>
    <xf numFmtId="169" fontId="4" fillId="5" borderId="21" xfId="0" applyNumberFormat="1" applyFont="1" applyFill="1" applyBorder="1" applyAlignment="1" applyProtection="1">
      <alignment horizontal="center" vertical="center" wrapText="1"/>
      <protection locked="0"/>
    </xf>
    <xf numFmtId="169" fontId="34" fillId="8" borderId="21" xfId="0" applyNumberFormat="1" applyFont="1" applyFill="1" applyBorder="1" applyAlignment="1" applyProtection="1">
      <alignment horizontal="center"/>
      <protection locked="0"/>
    </xf>
    <xf numFmtId="169" fontId="34" fillId="8" borderId="21" xfId="0" quotePrefix="1" applyNumberFormat="1" applyFont="1" applyFill="1" applyBorder="1" applyAlignment="1" applyProtection="1">
      <alignment horizontal="center" vertical="center"/>
      <protection locked="0"/>
    </xf>
    <xf numFmtId="169" fontId="34" fillId="8" borderId="21" xfId="1" quotePrefix="1" applyNumberFormat="1" applyFont="1" applyFill="1" applyBorder="1" applyAlignment="1" applyProtection="1">
      <alignment horizontal="center" vertical="center"/>
      <protection locked="0"/>
    </xf>
    <xf numFmtId="0" fontId="4" fillId="0" borderId="0" xfId="0" applyNumberFormat="1" applyFont="1" applyFill="1" applyBorder="1" applyAlignment="1" applyProtection="1">
      <alignment horizontal="left" vertical="top" wrapText="1"/>
    </xf>
    <xf numFmtId="0" fontId="62" fillId="0" borderId="0" xfId="0" applyFont="1" applyProtection="1"/>
    <xf numFmtId="0" fontId="63" fillId="8" borderId="21" xfId="0" applyFont="1" applyFill="1" applyBorder="1" applyAlignment="1" applyProtection="1">
      <alignment horizontal="center" vertical="center"/>
      <protection locked="0"/>
    </xf>
    <xf numFmtId="0" fontId="65" fillId="0" borderId="0" xfId="0" applyFont="1" applyFill="1" applyProtection="1"/>
    <xf numFmtId="0" fontId="62" fillId="0" borderId="0" xfId="0" applyFont="1" applyFill="1" applyProtection="1"/>
    <xf numFmtId="0" fontId="63" fillId="8" borderId="21" xfId="0" applyFont="1" applyFill="1" applyBorder="1" applyAlignment="1" applyProtection="1">
      <alignment horizontal="center"/>
      <protection locked="0"/>
    </xf>
    <xf numFmtId="0" fontId="65" fillId="0" borderId="0" xfId="0" applyFont="1" applyFill="1" applyBorder="1" applyProtection="1"/>
    <xf numFmtId="0" fontId="65" fillId="0" borderId="0" xfId="0" applyFont="1" applyProtection="1"/>
    <xf numFmtId="0" fontId="64" fillId="5" borderId="21" xfId="0" applyFont="1" applyFill="1" applyBorder="1" applyAlignment="1" applyProtection="1">
      <alignment horizontal="center" vertical="center"/>
      <protection locked="0"/>
    </xf>
    <xf numFmtId="0" fontId="66" fillId="0" borderId="0" xfId="0" applyFont="1" applyProtection="1"/>
    <xf numFmtId="0" fontId="62" fillId="0" borderId="0" xfId="0" applyFont="1" applyFill="1" applyBorder="1" applyProtection="1"/>
    <xf numFmtId="0" fontId="46" fillId="0" borderId="0" xfId="0" applyNumberFormat="1" applyFont="1" applyFill="1" applyBorder="1" applyAlignment="1" applyProtection="1">
      <alignment vertical="top" wrapText="1"/>
    </xf>
    <xf numFmtId="0" fontId="4" fillId="0" borderId="6" xfId="0" applyFont="1" applyFill="1" applyBorder="1" applyAlignment="1" applyProtection="1">
      <alignment vertical="top" wrapText="1"/>
    </xf>
    <xf numFmtId="0" fontId="66" fillId="0" borderId="0" xfId="0" applyFont="1"/>
    <xf numFmtId="0" fontId="3" fillId="0" borderId="0" xfId="0" applyFont="1" applyProtection="1">
      <protection locked="0"/>
    </xf>
    <xf numFmtId="49" fontId="0" fillId="0" borderId="0" xfId="0" applyNumberFormat="1" applyAlignment="1">
      <alignment wrapText="1"/>
    </xf>
    <xf numFmtId="0" fontId="0" fillId="0" borderId="0" xfId="0" applyNumberFormat="1"/>
    <xf numFmtId="0" fontId="67" fillId="0" borderId="0" xfId="0" applyNumberFormat="1" applyFont="1" applyFill="1" applyBorder="1" applyAlignment="1" applyProtection="1">
      <alignment horizontal="center" vertical="center" wrapText="1"/>
    </xf>
    <xf numFmtId="0" fontId="67" fillId="0" borderId="0" xfId="0" applyFont="1" applyFill="1" applyAlignment="1" applyProtection="1">
      <alignment horizontal="center" vertical="center"/>
    </xf>
    <xf numFmtId="0" fontId="4" fillId="0" borderId="0" xfId="0" applyNumberFormat="1" applyFont="1" applyFill="1" applyBorder="1" applyAlignment="1" applyProtection="1">
      <alignment horizontal="left" vertical="top" wrapText="1"/>
    </xf>
    <xf numFmtId="44" fontId="4" fillId="0" borderId="0" xfId="0" applyNumberFormat="1" applyFont="1" applyFill="1" applyBorder="1" applyAlignment="1" applyProtection="1">
      <alignment horizontal="center" vertical="center" wrapText="1"/>
    </xf>
    <xf numFmtId="0" fontId="27" fillId="0" borderId="0" xfId="0" applyFont="1"/>
    <xf numFmtId="44" fontId="5" fillId="2" borderId="8" xfId="0" applyNumberFormat="1" applyFont="1" applyFill="1" applyBorder="1" applyAlignment="1" applyProtection="1">
      <alignment horizontal="center" vertical="top"/>
    </xf>
    <xf numFmtId="0" fontId="4" fillId="0" borderId="0" xfId="0" applyNumberFormat="1" applyFont="1" applyFill="1" applyBorder="1" applyAlignment="1" applyProtection="1">
      <alignment horizontal="center" vertical="top" wrapText="1"/>
    </xf>
    <xf numFmtId="44" fontId="72" fillId="0" borderId="0" xfId="0" applyNumberFormat="1" applyFont="1" applyFill="1" applyBorder="1" applyAlignment="1" applyProtection="1">
      <alignment vertical="center"/>
    </xf>
    <xf numFmtId="44" fontId="70" fillId="4" borderId="4" xfId="0" applyNumberFormat="1" applyFont="1" applyFill="1" applyBorder="1" applyAlignment="1" applyProtection="1">
      <alignment horizontal="right" vertical="center" wrapText="1"/>
    </xf>
    <xf numFmtId="44" fontId="16" fillId="0" borderId="0" xfId="0" applyNumberFormat="1" applyFont="1" applyFill="1" applyBorder="1" applyAlignment="1" applyProtection="1">
      <alignment vertical="center"/>
    </xf>
    <xf numFmtId="44" fontId="4" fillId="0" borderId="2" xfId="0" applyNumberFormat="1" applyFont="1" applyFill="1" applyBorder="1" applyAlignment="1" applyProtection="1">
      <alignment horizontal="left" vertical="center"/>
    </xf>
    <xf numFmtId="44" fontId="4" fillId="0" borderId="6" xfId="0" applyNumberFormat="1" applyFont="1" applyFill="1" applyBorder="1" applyAlignment="1" applyProtection="1">
      <alignment horizontal="left" vertical="center"/>
    </xf>
    <xf numFmtId="44" fontId="5" fillId="14" borderId="0" xfId="0" applyNumberFormat="1" applyFont="1" applyFill="1" applyBorder="1" applyAlignment="1" applyProtection="1">
      <alignment horizontal="center" vertical="center"/>
    </xf>
    <xf numFmtId="44" fontId="5" fillId="3" borderId="0" xfId="0" applyNumberFormat="1" applyFont="1" applyFill="1" applyBorder="1" applyAlignment="1" applyProtection="1">
      <alignment horizontal="center" vertical="center"/>
    </xf>
    <xf numFmtId="0" fontId="13" fillId="4" borderId="0" xfId="0" applyFont="1" applyFill="1" applyAlignment="1" applyProtection="1">
      <alignment horizontal="left" wrapText="1"/>
    </xf>
    <xf numFmtId="0" fontId="13" fillId="4" borderId="0" xfId="0" applyFont="1" applyFill="1" applyBorder="1" applyAlignment="1" applyProtection="1">
      <alignment horizontal="left" wrapText="1"/>
    </xf>
    <xf numFmtId="0" fontId="55" fillId="0" borderId="0" xfId="0" applyNumberFormat="1" applyFont="1" applyFill="1" applyBorder="1" applyAlignment="1" applyProtection="1">
      <alignment horizontal="left" vertical="top" wrapText="1"/>
    </xf>
    <xf numFmtId="0" fontId="4" fillId="0" borderId="13" xfId="0"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left" vertical="top" wrapText="1"/>
    </xf>
    <xf numFmtId="0" fontId="4" fillId="0" borderId="5" xfId="0" applyNumberFormat="1" applyFont="1" applyFill="1" applyBorder="1" applyAlignment="1" applyProtection="1">
      <alignment horizontal="left" vertical="top" wrapText="1"/>
    </xf>
    <xf numFmtId="0" fontId="4" fillId="0" borderId="7" xfId="0" applyNumberFormat="1" applyFont="1" applyFill="1" applyBorder="1" applyAlignment="1" applyProtection="1">
      <alignment horizontal="left" vertical="top" wrapText="1"/>
    </xf>
    <xf numFmtId="0" fontId="4" fillId="0" borderId="8" xfId="0" applyNumberFormat="1" applyFont="1" applyFill="1" applyBorder="1" applyAlignment="1" applyProtection="1">
      <alignment horizontal="left" vertical="top" wrapText="1"/>
    </xf>
    <xf numFmtId="44" fontId="72" fillId="0" borderId="0" xfId="0" applyNumberFormat="1" applyFont="1" applyFill="1" applyBorder="1" applyAlignment="1" applyProtection="1">
      <alignment horizontal="center" vertical="center"/>
    </xf>
    <xf numFmtId="0" fontId="46" fillId="0" borderId="0" xfId="0" applyNumberFormat="1" applyFont="1" applyFill="1" applyBorder="1" applyAlignment="1" applyProtection="1">
      <alignment horizontal="center" vertical="center" wrapText="1"/>
    </xf>
    <xf numFmtId="44" fontId="5" fillId="2" borderId="0" xfId="0" applyNumberFormat="1" applyFont="1" applyFill="1" applyBorder="1" applyAlignment="1" applyProtection="1">
      <alignment horizontal="left" vertical="top"/>
    </xf>
    <xf numFmtId="44" fontId="55" fillId="0" borderId="13" xfId="0" applyNumberFormat="1" applyFont="1" applyFill="1" applyBorder="1" applyAlignment="1" applyProtection="1">
      <alignment horizontal="center" vertical="center"/>
    </xf>
    <xf numFmtId="44" fontId="55" fillId="0" borderId="0" xfId="0" applyNumberFormat="1" applyFont="1" applyFill="1" applyBorder="1" applyAlignment="1" applyProtection="1">
      <alignment horizontal="center" vertical="center"/>
    </xf>
    <xf numFmtId="0" fontId="4" fillId="0" borderId="13" xfId="0" applyNumberFormat="1" applyFont="1" applyFill="1" applyBorder="1" applyAlignment="1" applyProtection="1">
      <alignment horizontal="left" vertical="top"/>
    </xf>
    <xf numFmtId="0" fontId="4" fillId="0" borderId="0" xfId="0" applyNumberFormat="1" applyFont="1" applyFill="1" applyBorder="1" applyAlignment="1" applyProtection="1">
      <alignment horizontal="left" vertical="top"/>
    </xf>
    <xf numFmtId="49" fontId="47" fillId="0" borderId="13" xfId="0" applyNumberFormat="1" applyFont="1" applyFill="1" applyBorder="1" applyAlignment="1" applyProtection="1">
      <alignment horizontal="left" vertical="top" wrapText="1"/>
    </xf>
    <xf numFmtId="49" fontId="47" fillId="0" borderId="0" xfId="0" applyNumberFormat="1" applyFont="1" applyFill="1" applyBorder="1" applyAlignment="1" applyProtection="1">
      <alignment horizontal="left" vertical="top" wrapText="1"/>
    </xf>
    <xf numFmtId="0" fontId="70" fillId="4" borderId="4" xfId="0" applyFont="1" applyFill="1" applyBorder="1" applyAlignment="1" applyProtection="1">
      <alignment horizontal="center" wrapText="1"/>
    </xf>
    <xf numFmtId="0" fontId="70" fillId="4" borderId="6" xfId="0" applyFont="1" applyFill="1" applyBorder="1" applyAlignment="1" applyProtection="1">
      <alignment horizontal="center" wrapText="1"/>
    </xf>
    <xf numFmtId="0" fontId="4" fillId="12" borderId="21" xfId="0" applyFont="1" applyFill="1" applyBorder="1" applyAlignment="1" applyProtection="1">
      <alignment horizontal="center"/>
    </xf>
    <xf numFmtId="43" fontId="4" fillId="5" borderId="5" xfId="0" applyNumberFormat="1" applyFont="1" applyFill="1" applyBorder="1" applyAlignment="1" applyProtection="1">
      <alignment horizontal="center" vertical="center" wrapText="1"/>
      <protection locked="0"/>
    </xf>
    <xf numFmtId="43" fontId="4" fillId="5" borderId="6" xfId="0" applyNumberFormat="1" applyFont="1" applyFill="1" applyBorder="1" applyAlignment="1" applyProtection="1">
      <alignment horizontal="center" vertical="center" wrapText="1"/>
      <protection locked="0"/>
    </xf>
    <xf numFmtId="43" fontId="70" fillId="4" borderId="5" xfId="0" applyNumberFormat="1" applyFont="1" applyFill="1" applyBorder="1" applyAlignment="1" applyProtection="1">
      <alignment horizontal="center" vertical="center" wrapText="1"/>
    </xf>
    <xf numFmtId="43" fontId="70" fillId="4" borderId="6" xfId="0" applyNumberFormat="1" applyFont="1" applyFill="1" applyBorder="1" applyAlignment="1" applyProtection="1">
      <alignment horizontal="center" vertical="center" wrapText="1"/>
    </xf>
    <xf numFmtId="0" fontId="7" fillId="6" borderId="10" xfId="0" applyFont="1" applyFill="1" applyBorder="1" applyAlignment="1" applyProtection="1">
      <alignment horizontal="center" vertical="center" wrapText="1"/>
    </xf>
    <xf numFmtId="0" fontId="7" fillId="6" borderId="12" xfId="0" applyFont="1" applyFill="1" applyBorder="1" applyAlignment="1" applyProtection="1">
      <alignment horizontal="center" vertical="center" wrapText="1"/>
    </xf>
    <xf numFmtId="0" fontId="7" fillId="6" borderId="15" xfId="0" applyFont="1" applyFill="1" applyBorder="1" applyAlignment="1" applyProtection="1">
      <alignment horizontal="center" vertical="center" wrapText="1"/>
    </xf>
    <xf numFmtId="0" fontId="7" fillId="6" borderId="11" xfId="0" applyFont="1" applyFill="1" applyBorder="1" applyAlignment="1" applyProtection="1">
      <alignment horizontal="center" vertical="center" wrapText="1"/>
    </xf>
    <xf numFmtId="0" fontId="7" fillId="6" borderId="13" xfId="0" applyFont="1" applyFill="1" applyBorder="1" applyAlignment="1" applyProtection="1">
      <alignment horizontal="center" vertical="center" wrapText="1"/>
    </xf>
    <xf numFmtId="0" fontId="7" fillId="6" borderId="7" xfId="0" applyFont="1" applyFill="1" applyBorder="1" applyAlignment="1" applyProtection="1">
      <alignment horizontal="center" vertical="center" wrapText="1"/>
    </xf>
    <xf numFmtId="0" fontId="69" fillId="0" borderId="0" xfId="0" applyNumberFormat="1" applyFont="1" applyFill="1" applyBorder="1" applyAlignment="1" applyProtection="1">
      <alignment horizontal="left" vertical="center" wrapText="1"/>
    </xf>
    <xf numFmtId="0" fontId="22" fillId="0" borderId="0" xfId="0" applyFont="1" applyAlignment="1">
      <alignment horizontal="center" vertical="center" wrapText="1"/>
    </xf>
    <xf numFmtId="0" fontId="22" fillId="0" borderId="0" xfId="0" applyFont="1" applyAlignment="1">
      <alignment horizontal="center" vertical="center"/>
    </xf>
    <xf numFmtId="44" fontId="4" fillId="8" borderId="8" xfId="0" applyNumberFormat="1" applyFont="1" applyFill="1" applyBorder="1" applyAlignment="1" applyProtection="1">
      <alignment horizontal="center" vertical="center" wrapText="1"/>
    </xf>
    <xf numFmtId="44" fontId="4" fillId="8" borderId="9" xfId="0" applyNumberFormat="1" applyFont="1" applyFill="1" applyBorder="1" applyAlignment="1" applyProtection="1">
      <alignment horizontal="center" vertical="center" wrapText="1"/>
    </xf>
    <xf numFmtId="0" fontId="31" fillId="0" borderId="4" xfId="0" applyFont="1" applyFill="1" applyBorder="1" applyAlignment="1" applyProtection="1">
      <alignment horizontal="center" wrapText="1"/>
    </xf>
    <xf numFmtId="0" fontId="31" fillId="0" borderId="5" xfId="0" applyFont="1" applyFill="1" applyBorder="1" applyAlignment="1" applyProtection="1">
      <alignment horizontal="center" wrapText="1"/>
    </xf>
    <xf numFmtId="0" fontId="31" fillId="0" borderId="6" xfId="0" applyFont="1" applyFill="1" applyBorder="1" applyAlignment="1" applyProtection="1">
      <alignment horizontal="center" wrapText="1"/>
    </xf>
    <xf numFmtId="0" fontId="30" fillId="4" borderId="4" xfId="0" applyFont="1" applyFill="1" applyBorder="1" applyAlignment="1" applyProtection="1">
      <alignment horizontal="center" wrapText="1"/>
    </xf>
    <xf numFmtId="0" fontId="30" fillId="4" borderId="6" xfId="0" applyFont="1" applyFill="1" applyBorder="1" applyAlignment="1" applyProtection="1">
      <alignment horizontal="center" wrapText="1"/>
    </xf>
    <xf numFmtId="44" fontId="4" fillId="0" borderId="11" xfId="0" applyNumberFormat="1" applyFont="1" applyFill="1" applyBorder="1" applyAlignment="1" applyProtection="1">
      <alignment horizontal="left" vertical="center" wrapText="1"/>
    </xf>
    <xf numFmtId="44" fontId="4" fillId="0" borderId="1" xfId="0" applyNumberFormat="1" applyFont="1" applyFill="1" applyBorder="1" applyAlignment="1" applyProtection="1">
      <alignment horizontal="left" vertical="center" wrapText="1"/>
    </xf>
    <xf numFmtId="44" fontId="5" fillId="15" borderId="0" xfId="0" applyNumberFormat="1" applyFont="1" applyFill="1" applyBorder="1" applyAlignment="1" applyProtection="1">
      <alignment horizontal="center" vertical="center"/>
    </xf>
    <xf numFmtId="44" fontId="5" fillId="2" borderId="8" xfId="0" applyNumberFormat="1" applyFont="1" applyFill="1" applyBorder="1" applyAlignment="1" applyProtection="1">
      <alignment horizontal="left" vertical="top"/>
    </xf>
    <xf numFmtId="44" fontId="4" fillId="0" borderId="13" xfId="0" applyNumberFormat="1" applyFont="1" applyFill="1" applyBorder="1" applyAlignment="1" applyProtection="1">
      <alignment horizontal="center" vertical="center"/>
    </xf>
    <xf numFmtId="44" fontId="4" fillId="0" borderId="0" xfId="0" applyNumberFormat="1" applyFont="1" applyFill="1" applyBorder="1" applyAlignment="1" applyProtection="1">
      <alignment horizontal="center" vertical="center"/>
    </xf>
    <xf numFmtId="0" fontId="23" fillId="7" borderId="10" xfId="0" applyFont="1" applyFill="1" applyBorder="1" applyAlignment="1">
      <alignment horizontal="center" vertical="center" wrapText="1"/>
    </xf>
    <xf numFmtId="0" fontId="23" fillId="7" borderId="12" xfId="0" applyFont="1" applyFill="1" applyBorder="1" applyAlignment="1">
      <alignment horizontal="center" vertical="center" wrapText="1"/>
    </xf>
    <xf numFmtId="0" fontId="23" fillId="7" borderId="15" xfId="0" applyFont="1" applyFill="1" applyBorder="1" applyAlignment="1">
      <alignment horizontal="center" vertical="center" wrapText="1"/>
    </xf>
    <xf numFmtId="44" fontId="71" fillId="0" borderId="0" xfId="0" applyNumberFormat="1" applyFont="1" applyFill="1" applyBorder="1" applyAlignment="1" applyProtection="1">
      <alignment horizontal="center" vertical="center"/>
    </xf>
    <xf numFmtId="0" fontId="27" fillId="0" borderId="0" xfId="0" applyFont="1" applyBorder="1" applyAlignment="1" applyProtection="1">
      <alignment horizontal="left"/>
    </xf>
    <xf numFmtId="0" fontId="20" fillId="0" borderId="4" xfId="0" applyNumberFormat="1" applyFont="1" applyFill="1" applyBorder="1" applyAlignment="1" applyProtection="1">
      <alignment horizontal="center" vertical="center"/>
    </xf>
    <xf numFmtId="0" fontId="20" fillId="0" borderId="5" xfId="0" applyNumberFormat="1" applyFont="1" applyFill="1" applyBorder="1" applyAlignment="1" applyProtection="1">
      <alignment horizontal="center" vertical="center"/>
    </xf>
    <xf numFmtId="0" fontId="20" fillId="0" borderId="6" xfId="0" applyNumberFormat="1" applyFont="1" applyFill="1" applyBorder="1" applyAlignment="1" applyProtection="1">
      <alignment horizontal="center" vertical="center"/>
    </xf>
    <xf numFmtId="169" fontId="20" fillId="0" borderId="4" xfId="0" applyNumberFormat="1" applyFont="1" applyFill="1" applyBorder="1" applyAlignment="1" applyProtection="1">
      <alignment horizontal="center" vertical="center"/>
    </xf>
    <xf numFmtId="169" fontId="20" fillId="0" borderId="5" xfId="0" applyNumberFormat="1" applyFont="1" applyFill="1" applyBorder="1" applyAlignment="1" applyProtection="1">
      <alignment horizontal="center" vertical="center"/>
    </xf>
    <xf numFmtId="169" fontId="20" fillId="0" borderId="6" xfId="0" applyNumberFormat="1" applyFont="1" applyFill="1" applyBorder="1" applyAlignment="1" applyProtection="1">
      <alignment horizontal="center" vertical="center"/>
    </xf>
    <xf numFmtId="0" fontId="4" fillId="3" borderId="7" xfId="0" applyNumberFormat="1" applyFont="1" applyFill="1" applyBorder="1" applyAlignment="1">
      <alignment horizontal="left" vertical="top" wrapText="1"/>
    </xf>
    <xf numFmtId="0" fontId="5" fillId="3" borderId="8" xfId="0" applyNumberFormat="1" applyFont="1" applyFill="1" applyBorder="1" applyAlignment="1">
      <alignment horizontal="left" vertical="top" wrapText="1"/>
    </xf>
    <xf numFmtId="0" fontId="5" fillId="3" borderId="9" xfId="0" applyNumberFormat="1" applyFont="1" applyFill="1" applyBorder="1" applyAlignment="1">
      <alignment horizontal="left" vertical="top" wrapText="1"/>
    </xf>
    <xf numFmtId="0" fontId="23" fillId="7" borderId="10" xfId="0" applyFont="1" applyFill="1" applyBorder="1" applyAlignment="1">
      <alignment horizontal="center" vertical="center"/>
    </xf>
    <xf numFmtId="0" fontId="23" fillId="7" borderId="12" xfId="0" applyFont="1" applyFill="1" applyBorder="1" applyAlignment="1">
      <alignment horizontal="center" vertical="center"/>
    </xf>
    <xf numFmtId="0" fontId="23" fillId="7" borderId="15" xfId="0" applyFont="1" applyFill="1" applyBorder="1" applyAlignment="1">
      <alignment horizontal="center" vertical="center"/>
    </xf>
    <xf numFmtId="0" fontId="22" fillId="0" borderId="1" xfId="0" applyFont="1" applyFill="1" applyBorder="1" applyAlignment="1">
      <alignment horizontal="center"/>
    </xf>
    <xf numFmtId="0" fontId="5" fillId="15" borderId="0" xfId="0" applyNumberFormat="1" applyFont="1" applyFill="1" applyBorder="1" applyAlignment="1">
      <alignment horizontal="center" vertical="center"/>
    </xf>
    <xf numFmtId="0" fontId="4" fillId="8" borderId="8" xfId="0" applyFont="1" applyFill="1" applyBorder="1" applyAlignment="1">
      <alignment horizontal="center" vertical="center"/>
    </xf>
    <xf numFmtId="0" fontId="4" fillId="8" borderId="9" xfId="0" applyFont="1" applyFill="1" applyBorder="1" applyAlignment="1">
      <alignment horizontal="center" vertical="center"/>
    </xf>
    <xf numFmtId="0" fontId="0" fillId="0" borderId="0" xfId="0" applyBorder="1" applyAlignment="1">
      <alignment horizontal="left" vertical="top" wrapText="1"/>
    </xf>
    <xf numFmtId="44" fontId="5" fillId="2" borderId="8" xfId="0" applyNumberFormat="1" applyFont="1" applyFill="1" applyBorder="1" applyAlignment="1" applyProtection="1">
      <alignment horizontal="center" vertical="top"/>
    </xf>
    <xf numFmtId="0" fontId="37" fillId="0" borderId="1" xfId="0" applyFont="1" applyBorder="1" applyAlignment="1" applyProtection="1">
      <alignment horizontal="left" vertical="top" wrapText="1"/>
    </xf>
    <xf numFmtId="0" fontId="38" fillId="0" borderId="1" xfId="0" applyFont="1" applyBorder="1" applyAlignment="1" applyProtection="1">
      <alignment horizontal="left" vertical="top" wrapText="1"/>
    </xf>
    <xf numFmtId="0" fontId="29" fillId="0" borderId="13" xfId="0" applyNumberFormat="1" applyFont="1" applyFill="1" applyBorder="1" applyAlignment="1" applyProtection="1">
      <alignment horizontal="left" vertical="center" wrapText="1"/>
    </xf>
    <xf numFmtId="0" fontId="29" fillId="0" borderId="0" xfId="0" applyNumberFormat="1" applyFont="1" applyFill="1" applyBorder="1" applyAlignment="1" applyProtection="1">
      <alignment horizontal="left" vertical="center" wrapText="1"/>
    </xf>
    <xf numFmtId="0" fontId="29" fillId="0" borderId="14" xfId="0" applyNumberFormat="1" applyFont="1" applyFill="1" applyBorder="1" applyAlignment="1" applyProtection="1">
      <alignment horizontal="left" vertical="center" wrapText="1"/>
    </xf>
    <xf numFmtId="0" fontId="29" fillId="0" borderId="7" xfId="0" applyNumberFormat="1" applyFont="1" applyFill="1" applyBorder="1" applyAlignment="1" applyProtection="1">
      <alignment horizontal="left" vertical="center" wrapText="1"/>
    </xf>
    <xf numFmtId="0" fontId="29" fillId="0" borderId="8" xfId="0" applyNumberFormat="1" applyFont="1" applyFill="1" applyBorder="1" applyAlignment="1" applyProtection="1">
      <alignment horizontal="left" vertical="center" wrapText="1"/>
    </xf>
    <xf numFmtId="49" fontId="4" fillId="0" borderId="0" xfId="0" applyNumberFormat="1" applyFont="1" applyFill="1" applyBorder="1" applyAlignment="1" applyProtection="1">
      <alignment horizontal="left" vertical="top" wrapText="1"/>
    </xf>
    <xf numFmtId="49" fontId="17" fillId="0" borderId="0" xfId="0" applyNumberFormat="1" applyFont="1" applyFill="1" applyBorder="1" applyAlignment="1" applyProtection="1">
      <alignment horizontal="left" vertical="top" wrapText="1"/>
    </xf>
    <xf numFmtId="0" fontId="17" fillId="0" borderId="0" xfId="0" applyNumberFormat="1" applyFont="1" applyFill="1" applyBorder="1" applyAlignment="1" applyProtection="1">
      <alignment horizontal="left" vertical="top" wrapText="1"/>
    </xf>
    <xf numFmtId="0" fontId="17" fillId="0" borderId="14" xfId="0" applyNumberFormat="1" applyFont="1" applyFill="1" applyBorder="1" applyAlignment="1" applyProtection="1">
      <alignment horizontal="left" vertical="top" wrapText="1"/>
    </xf>
    <xf numFmtId="0" fontId="20" fillId="0" borderId="17" xfId="0" applyNumberFormat="1" applyFont="1" applyFill="1" applyBorder="1" applyAlignment="1" applyProtection="1">
      <alignment horizontal="center" vertical="center"/>
    </xf>
    <xf numFmtId="0" fontId="20" fillId="0" borderId="19" xfId="0" applyNumberFormat="1" applyFont="1" applyFill="1" applyBorder="1" applyAlignment="1" applyProtection="1">
      <alignment horizontal="center" vertical="center"/>
    </xf>
    <xf numFmtId="0" fontId="20" fillId="0" borderId="8" xfId="0" applyNumberFormat="1" applyFont="1" applyFill="1" applyBorder="1" applyAlignment="1" applyProtection="1">
      <alignment horizontal="center" vertical="center"/>
    </xf>
    <xf numFmtId="44" fontId="5" fillId="2" borderId="11" xfId="0" applyNumberFormat="1" applyFont="1" applyFill="1" applyBorder="1" applyAlignment="1" applyProtection="1">
      <alignment horizontal="left" vertical="center"/>
    </xf>
    <xf numFmtId="44" fontId="5" fillId="2" borderId="1" xfId="0" applyNumberFormat="1" applyFont="1" applyFill="1" applyBorder="1" applyAlignment="1" applyProtection="1">
      <alignment horizontal="left" vertical="center"/>
    </xf>
    <xf numFmtId="44" fontId="5" fillId="2" borderId="2" xfId="0" applyNumberFormat="1" applyFont="1" applyFill="1" applyBorder="1" applyAlignment="1" applyProtection="1">
      <alignment horizontal="left" vertical="center"/>
    </xf>
    <xf numFmtId="0" fontId="4" fillId="0" borderId="14" xfId="0" applyNumberFormat="1" applyFont="1" applyFill="1" applyBorder="1" applyAlignment="1" applyProtection="1">
      <alignment horizontal="left" vertical="top" wrapText="1"/>
    </xf>
    <xf numFmtId="0" fontId="37" fillId="0" borderId="1" xfId="0" applyFont="1" applyBorder="1" applyAlignment="1" applyProtection="1">
      <alignment horizontal="left" wrapText="1"/>
    </xf>
    <xf numFmtId="0" fontId="37" fillId="0" borderId="2" xfId="0" applyFont="1" applyBorder="1" applyAlignment="1" applyProtection="1">
      <alignment horizontal="left" wrapText="1"/>
    </xf>
    <xf numFmtId="44" fontId="20" fillId="7" borderId="13" xfId="0" applyNumberFormat="1" applyFont="1" applyFill="1" applyBorder="1" applyAlignment="1" applyProtection="1">
      <alignment horizontal="left" vertical="center"/>
    </xf>
    <xf numFmtId="44" fontId="20" fillId="7" borderId="0" xfId="0" applyNumberFormat="1" applyFont="1" applyFill="1" applyBorder="1" applyAlignment="1" applyProtection="1">
      <alignment horizontal="left" vertical="center"/>
    </xf>
    <xf numFmtId="44" fontId="20" fillId="7" borderId="14" xfId="0" applyNumberFormat="1" applyFont="1" applyFill="1" applyBorder="1" applyAlignment="1" applyProtection="1">
      <alignment horizontal="left" vertical="center"/>
    </xf>
    <xf numFmtId="0" fontId="4" fillId="0" borderId="13"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0" fontId="4" fillId="0" borderId="14" xfId="0" applyNumberFormat="1" applyFont="1" applyFill="1" applyBorder="1" applyAlignment="1" applyProtection="1">
      <alignment horizontal="left" vertical="center" wrapText="1"/>
    </xf>
    <xf numFmtId="0" fontId="29" fillId="0" borderId="13" xfId="0" applyNumberFormat="1" applyFont="1" applyFill="1" applyBorder="1" applyAlignment="1" applyProtection="1">
      <alignment horizontal="left" wrapText="1"/>
    </xf>
    <xf numFmtId="0" fontId="29" fillId="0" borderId="0" xfId="0" applyNumberFormat="1" applyFont="1" applyFill="1" applyBorder="1" applyAlignment="1" applyProtection="1">
      <alignment horizontal="left" wrapText="1"/>
    </xf>
    <xf numFmtId="0" fontId="38" fillId="0" borderId="1" xfId="0" applyFont="1" applyBorder="1" applyAlignment="1" applyProtection="1">
      <alignment horizontal="left" wrapText="1"/>
    </xf>
    <xf numFmtId="0" fontId="0" fillId="0" borderId="1" xfId="0" applyBorder="1" applyAlignment="1" applyProtection="1">
      <alignment horizontal="left" wrapText="1"/>
    </xf>
    <xf numFmtId="0" fontId="4" fillId="0" borderId="13" xfId="0" applyNumberFormat="1" applyFont="1" applyFill="1" applyBorder="1" applyAlignment="1" applyProtection="1">
      <alignment vertical="center" wrapText="1"/>
    </xf>
    <xf numFmtId="0" fontId="17" fillId="0" borderId="0" xfId="0" applyNumberFormat="1" applyFont="1" applyFill="1" applyBorder="1" applyAlignment="1" applyProtection="1">
      <alignment vertical="center" wrapText="1"/>
    </xf>
    <xf numFmtId="0" fontId="4" fillId="0" borderId="7"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left" vertical="center" wrapText="1"/>
    </xf>
    <xf numFmtId="0" fontId="36" fillId="0" borderId="0" xfId="0" applyFont="1" applyFill="1" applyBorder="1" applyAlignment="1" applyProtection="1">
      <alignment horizontal="center"/>
    </xf>
    <xf numFmtId="2" fontId="4" fillId="0" borderId="13" xfId="0" applyNumberFormat="1" applyFont="1" applyFill="1" applyBorder="1" applyAlignment="1" applyProtection="1">
      <alignment horizontal="left" vertical="center" wrapText="1"/>
    </xf>
    <xf numFmtId="2" fontId="4" fillId="0" borderId="0" xfId="0" applyNumberFormat="1" applyFont="1" applyFill="1" applyBorder="1" applyAlignment="1" applyProtection="1">
      <alignment horizontal="left" vertical="center" wrapText="1"/>
    </xf>
    <xf numFmtId="2" fontId="4" fillId="0" borderId="14" xfId="0" applyNumberFormat="1" applyFont="1" applyFill="1" applyBorder="1" applyAlignment="1" applyProtection="1">
      <alignment horizontal="left" vertical="center" wrapText="1"/>
    </xf>
    <xf numFmtId="0" fontId="0" fillId="0" borderId="0" xfId="0" applyAlignment="1">
      <alignment horizontal="left" vertical="center" wrapText="1"/>
    </xf>
    <xf numFmtId="0" fontId="4" fillId="0" borderId="13" xfId="0" applyNumberFormat="1" applyFont="1" applyFill="1" applyBorder="1" applyAlignment="1" applyProtection="1">
      <alignment vertical="top" wrapText="1"/>
    </xf>
    <xf numFmtId="0" fontId="17" fillId="0" borderId="0" xfId="0" applyNumberFormat="1" applyFont="1" applyFill="1" applyBorder="1" applyAlignment="1" applyProtection="1">
      <alignment vertical="top" wrapText="1"/>
    </xf>
    <xf numFmtId="0" fontId="0" fillId="0" borderId="0" xfId="0" applyBorder="1" applyAlignment="1" applyProtection="1">
      <alignment horizontal="left" wrapText="1"/>
    </xf>
    <xf numFmtId="2" fontId="4" fillId="0" borderId="13" xfId="0" applyNumberFormat="1" applyFont="1" applyFill="1" applyBorder="1" applyAlignment="1" applyProtection="1">
      <alignment horizontal="left" vertical="top" wrapText="1"/>
    </xf>
    <xf numFmtId="2" fontId="4" fillId="0" borderId="0" xfId="0" applyNumberFormat="1" applyFont="1" applyFill="1" applyBorder="1" applyAlignment="1" applyProtection="1">
      <alignment horizontal="left" vertical="top" wrapText="1"/>
    </xf>
    <xf numFmtId="0" fontId="4" fillId="0" borderId="7" xfId="0" applyNumberFormat="1" applyFont="1" applyFill="1" applyBorder="1" applyAlignment="1">
      <alignment horizontal="left" vertical="center"/>
    </xf>
    <xf numFmtId="0" fontId="4" fillId="0" borderId="8" xfId="0" applyNumberFormat="1" applyFont="1" applyFill="1" applyBorder="1" applyAlignment="1">
      <alignment horizontal="left" vertical="center"/>
    </xf>
    <xf numFmtId="0" fontId="29" fillId="0" borderId="13" xfId="0" applyNumberFormat="1" applyFont="1" applyFill="1" applyBorder="1" applyAlignment="1">
      <alignment horizontal="left" vertical="top"/>
    </xf>
    <xf numFmtId="0" fontId="29" fillId="0" borderId="0" xfId="0" applyNumberFormat="1" applyFont="1" applyFill="1" applyBorder="1" applyAlignment="1">
      <alignment horizontal="left" vertical="top"/>
    </xf>
    <xf numFmtId="2" fontId="4" fillId="0" borderId="13" xfId="0" applyNumberFormat="1" applyFont="1" applyFill="1" applyBorder="1" applyAlignment="1">
      <alignment horizontal="left" vertical="center" wrapText="1"/>
    </xf>
    <xf numFmtId="2" fontId="4" fillId="0" borderId="0" xfId="0" applyNumberFormat="1" applyFont="1" applyFill="1" applyBorder="1" applyAlignment="1">
      <alignment horizontal="left" vertical="center" wrapText="1"/>
    </xf>
    <xf numFmtId="44" fontId="71" fillId="0" borderId="14" xfId="0" applyNumberFormat="1" applyFont="1" applyFill="1" applyBorder="1" applyAlignment="1" applyProtection="1">
      <alignment horizontal="center" vertical="center"/>
    </xf>
    <xf numFmtId="0" fontId="29" fillId="0" borderId="13" xfId="0" applyNumberFormat="1" applyFont="1" applyFill="1" applyBorder="1" applyAlignment="1" applyProtection="1">
      <alignment vertical="center" wrapText="1"/>
    </xf>
    <xf numFmtId="0" fontId="29" fillId="0" borderId="0" xfId="0" applyNumberFormat="1" applyFont="1" applyFill="1" applyBorder="1" applyAlignment="1" applyProtection="1">
      <alignment vertical="center" wrapText="1"/>
    </xf>
    <xf numFmtId="0" fontId="29" fillId="0" borderId="9" xfId="0" applyNumberFormat="1" applyFont="1" applyFill="1" applyBorder="1" applyAlignment="1" applyProtection="1">
      <alignment horizontal="left" vertical="center" wrapText="1"/>
    </xf>
    <xf numFmtId="0" fontId="48" fillId="0" borderId="0" xfId="0" applyFont="1" applyFill="1" applyBorder="1" applyAlignment="1">
      <alignment horizontal="center"/>
    </xf>
    <xf numFmtId="2" fontId="4" fillId="0" borderId="0" xfId="0" applyNumberFormat="1" applyFont="1" applyFill="1" applyBorder="1" applyAlignment="1">
      <alignment horizontal="left" vertical="center"/>
    </xf>
    <xf numFmtId="2" fontId="4" fillId="0" borderId="14" xfId="0" applyNumberFormat="1" applyFont="1" applyFill="1" applyBorder="1" applyAlignment="1">
      <alignment horizontal="left" vertical="center"/>
    </xf>
    <xf numFmtId="0" fontId="27" fillId="11" borderId="21" xfId="0" applyFont="1" applyFill="1" applyBorder="1" applyAlignment="1">
      <alignment horizontal="left" vertical="center" wrapText="1"/>
    </xf>
    <xf numFmtId="44" fontId="5" fillId="9" borderId="4" xfId="0" applyNumberFormat="1" applyFont="1" applyFill="1" applyBorder="1" applyAlignment="1">
      <alignment horizontal="center" vertical="center"/>
    </xf>
    <xf numFmtId="44" fontId="5" fillId="9" borderId="5" xfId="0" applyNumberFormat="1" applyFont="1" applyFill="1" applyBorder="1" applyAlignment="1">
      <alignment horizontal="center" vertical="center"/>
    </xf>
    <xf numFmtId="44" fontId="5" fillId="9" borderId="6" xfId="0" applyNumberFormat="1" applyFont="1" applyFill="1" applyBorder="1" applyAlignment="1">
      <alignment horizontal="center" vertical="center"/>
    </xf>
    <xf numFmtId="0" fontId="51" fillId="10" borderId="10" xfId="0" applyFont="1" applyFill="1" applyBorder="1" applyAlignment="1">
      <alignment horizontal="center" vertical="center" wrapText="1"/>
    </xf>
    <xf numFmtId="0" fontId="52" fillId="10" borderId="15" xfId="0" applyFont="1" applyFill="1" applyBorder="1" applyAlignment="1">
      <alignment horizontal="center" vertical="center"/>
    </xf>
    <xf numFmtId="2" fontId="4" fillId="0" borderId="4" xfId="0" applyNumberFormat="1" applyFont="1" applyFill="1" applyBorder="1" applyAlignment="1">
      <alignment horizontal="left" vertical="top" wrapText="1"/>
    </xf>
    <xf numFmtId="2" fontId="4" fillId="0" borderId="5" xfId="0" applyNumberFormat="1" applyFont="1" applyFill="1" applyBorder="1" applyAlignment="1">
      <alignment horizontal="left" vertical="top" wrapText="1"/>
    </xf>
    <xf numFmtId="2" fontId="4" fillId="0" borderId="6" xfId="0" applyNumberFormat="1" applyFont="1" applyFill="1" applyBorder="1" applyAlignment="1">
      <alignment horizontal="left" vertical="top" wrapText="1"/>
    </xf>
    <xf numFmtId="0" fontId="22" fillId="6" borderId="21" xfId="0" applyFont="1" applyFill="1" applyBorder="1" applyAlignment="1">
      <alignment horizontal="left"/>
    </xf>
    <xf numFmtId="0" fontId="27" fillId="0" borderId="0" xfId="0" applyFont="1" applyFill="1" applyBorder="1" applyAlignment="1" applyProtection="1">
      <alignment horizontal="center"/>
    </xf>
    <xf numFmtId="44" fontId="20" fillId="7" borderId="13" xfId="0" applyNumberFormat="1" applyFont="1" applyFill="1" applyBorder="1" applyAlignment="1">
      <alignment horizontal="left" vertical="center"/>
    </xf>
    <xf numFmtId="44" fontId="20" fillId="7" borderId="0" xfId="0" applyNumberFormat="1" applyFont="1" applyFill="1" applyBorder="1" applyAlignment="1">
      <alignment horizontal="left" vertical="center"/>
    </xf>
    <xf numFmtId="0" fontId="4" fillId="0" borderId="13" xfId="0" applyNumberFormat="1" applyFont="1" applyFill="1" applyBorder="1" applyAlignment="1">
      <alignment horizontal="left" vertical="top" wrapText="1"/>
    </xf>
    <xf numFmtId="0" fontId="4" fillId="0" borderId="0" xfId="0" applyNumberFormat="1" applyFont="1" applyFill="1" applyBorder="1" applyAlignment="1">
      <alignment horizontal="left" vertical="top"/>
    </xf>
    <xf numFmtId="44" fontId="20" fillId="6" borderId="21" xfId="0" applyNumberFormat="1" applyFont="1" applyFill="1" applyBorder="1" applyAlignment="1">
      <alignment horizontal="center" vertical="center"/>
    </xf>
    <xf numFmtId="0" fontId="30" fillId="4" borderId="21" xfId="0" applyFont="1" applyFill="1" applyBorder="1" applyAlignment="1">
      <alignment horizontal="center" wrapText="1"/>
    </xf>
    <xf numFmtId="0" fontId="4" fillId="0" borderId="13" xfId="0" applyFont="1" applyBorder="1" applyAlignment="1">
      <alignment horizontal="left" vertical="top" wrapText="1"/>
    </xf>
    <xf numFmtId="0" fontId="4" fillId="0" borderId="0" xfId="0" applyFont="1" applyBorder="1" applyAlignment="1">
      <alignment horizontal="left" vertical="top"/>
    </xf>
    <xf numFmtId="0" fontId="29" fillId="0" borderId="13" xfId="0" applyNumberFormat="1" applyFont="1" applyFill="1" applyBorder="1" applyAlignment="1" applyProtection="1">
      <alignment horizontal="left" vertical="top" wrapText="1"/>
    </xf>
    <xf numFmtId="0" fontId="29" fillId="0" borderId="0" xfId="0" applyNumberFormat="1" applyFont="1" applyFill="1" applyBorder="1" applyAlignment="1" applyProtection="1">
      <alignment horizontal="left" vertical="top" wrapText="1"/>
    </xf>
    <xf numFmtId="0" fontId="29" fillId="0" borderId="8" xfId="0" applyNumberFormat="1" applyFont="1" applyFill="1" applyBorder="1" applyAlignment="1" applyProtection="1">
      <alignment horizontal="left" vertical="top" wrapText="1"/>
    </xf>
    <xf numFmtId="0" fontId="0" fillId="0" borderId="0" xfId="0" applyAlignment="1">
      <alignment horizontal="center"/>
    </xf>
    <xf numFmtId="0" fontId="30" fillId="4" borderId="10" xfId="0" applyFont="1" applyFill="1" applyBorder="1" applyAlignment="1">
      <alignment horizontal="center" wrapText="1"/>
    </xf>
    <xf numFmtId="0" fontId="30" fillId="4" borderId="15" xfId="0" applyFont="1" applyFill="1" applyBorder="1" applyAlignment="1">
      <alignment horizontal="center" wrapText="1"/>
    </xf>
    <xf numFmtId="0" fontId="27" fillId="0" borderId="0" xfId="0" applyFont="1" applyFill="1" applyBorder="1" applyAlignment="1" applyProtection="1">
      <alignment horizontal="left"/>
    </xf>
    <xf numFmtId="0" fontId="27" fillId="0" borderId="0" xfId="0" applyFont="1" applyBorder="1" applyAlignment="1" applyProtection="1">
      <alignment horizontal="center"/>
    </xf>
    <xf numFmtId="0" fontId="29" fillId="0" borderId="14" xfId="0" applyNumberFormat="1" applyFont="1" applyFill="1" applyBorder="1" applyAlignment="1" applyProtection="1">
      <alignment horizontal="left" vertical="top" wrapText="1"/>
    </xf>
    <xf numFmtId="0" fontId="29" fillId="0" borderId="7" xfId="0" applyNumberFormat="1" applyFont="1" applyFill="1" applyBorder="1" applyAlignment="1" applyProtection="1">
      <alignment horizontal="left" vertical="top" wrapText="1"/>
    </xf>
    <xf numFmtId="0" fontId="29" fillId="0" borderId="9" xfId="0" applyNumberFormat="1" applyFont="1" applyFill="1" applyBorder="1" applyAlignment="1" applyProtection="1">
      <alignment horizontal="left" vertical="top" wrapText="1"/>
    </xf>
    <xf numFmtId="2" fontId="4" fillId="0" borderId="14" xfId="0" applyNumberFormat="1" applyFont="1" applyFill="1" applyBorder="1" applyAlignment="1">
      <alignment horizontal="left" vertical="center" wrapText="1"/>
    </xf>
    <xf numFmtId="44" fontId="20" fillId="7" borderId="14" xfId="0" applyNumberFormat="1" applyFont="1" applyFill="1" applyBorder="1" applyAlignment="1">
      <alignment horizontal="left" vertical="center"/>
    </xf>
    <xf numFmtId="0" fontId="4" fillId="0" borderId="13"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38" fillId="0" borderId="2" xfId="0" applyFont="1" applyBorder="1" applyAlignment="1" applyProtection="1">
      <alignment horizontal="left" wrapText="1"/>
    </xf>
    <xf numFmtId="0" fontId="20" fillId="0" borderId="21" xfId="0" applyNumberFormat="1" applyFont="1" applyFill="1" applyBorder="1" applyAlignment="1" applyProtection="1">
      <alignment horizontal="center" vertical="center"/>
    </xf>
    <xf numFmtId="169" fontId="20" fillId="0" borderId="21" xfId="0" applyNumberFormat="1" applyFont="1" applyFill="1" applyBorder="1" applyAlignment="1" applyProtection="1">
      <alignment horizontal="center" vertical="center"/>
    </xf>
    <xf numFmtId="2" fontId="4" fillId="0" borderId="13" xfId="0" applyNumberFormat="1" applyFont="1" applyFill="1" applyBorder="1" applyAlignment="1">
      <alignment vertical="center" wrapText="1"/>
    </xf>
    <xf numFmtId="2" fontId="4" fillId="0" borderId="0" xfId="0" applyNumberFormat="1" applyFont="1" applyFill="1" applyBorder="1" applyAlignment="1">
      <alignment vertical="center"/>
    </xf>
    <xf numFmtId="2" fontId="4" fillId="0" borderId="14" xfId="0" applyNumberFormat="1" applyFont="1" applyFill="1" applyBorder="1" applyAlignment="1">
      <alignment vertical="center"/>
    </xf>
    <xf numFmtId="0" fontId="4" fillId="0" borderId="13" xfId="0" applyNumberFormat="1" applyFont="1" applyFill="1" applyBorder="1" applyAlignment="1">
      <alignment horizontal="left" vertical="center"/>
    </xf>
    <xf numFmtId="0" fontId="4" fillId="0" borderId="0" xfId="0" applyNumberFormat="1" applyFont="1" applyFill="1" applyBorder="1" applyAlignment="1">
      <alignment horizontal="left" vertical="center"/>
    </xf>
    <xf numFmtId="0" fontId="20" fillId="6" borderId="21" xfId="0" applyNumberFormat="1" applyFont="1" applyFill="1" applyBorder="1" applyAlignment="1">
      <alignment horizontal="center" vertical="center"/>
    </xf>
    <xf numFmtId="0" fontId="41" fillId="0" borderId="0" xfId="0" applyFont="1" applyFill="1" applyBorder="1" applyAlignment="1">
      <alignment horizontal="center"/>
    </xf>
    <xf numFmtId="0" fontId="30" fillId="4" borderId="10" xfId="0" applyFont="1" applyFill="1" applyBorder="1" applyAlignment="1" applyProtection="1">
      <alignment horizontal="center" wrapText="1"/>
    </xf>
    <xf numFmtId="0" fontId="30" fillId="4" borderId="15" xfId="0" applyFont="1" applyFill="1" applyBorder="1" applyAlignment="1" applyProtection="1">
      <alignment horizontal="center" wrapText="1"/>
    </xf>
    <xf numFmtId="0" fontId="30" fillId="4" borderId="21" xfId="0" applyFont="1" applyFill="1" applyBorder="1" applyAlignment="1" applyProtection="1">
      <alignment horizontal="center" wrapText="1"/>
    </xf>
    <xf numFmtId="0" fontId="29" fillId="0" borderId="13" xfId="0" applyNumberFormat="1" applyFont="1" applyFill="1" applyBorder="1" applyAlignment="1">
      <alignment horizontal="left" vertical="top" wrapText="1"/>
    </xf>
    <xf numFmtId="0" fontId="29" fillId="0" borderId="0" xfId="0" applyNumberFormat="1" applyFont="1" applyFill="1" applyBorder="1" applyAlignment="1">
      <alignment horizontal="left" vertical="top" wrapText="1"/>
    </xf>
    <xf numFmtId="44" fontId="5" fillId="2" borderId="11" xfId="0" applyNumberFormat="1" applyFont="1" applyFill="1" applyBorder="1" applyAlignment="1">
      <alignment horizontal="left" vertical="center"/>
    </xf>
    <xf numFmtId="44" fontId="5" fillId="2" borderId="1" xfId="0" applyNumberFormat="1" applyFont="1" applyFill="1" applyBorder="1" applyAlignment="1">
      <alignment horizontal="left" vertical="center"/>
    </xf>
    <xf numFmtId="0" fontId="69" fillId="0" borderId="0" xfId="0" applyFont="1" applyBorder="1" applyAlignment="1" applyProtection="1">
      <alignment horizontal="center" vertical="center" wrapText="1"/>
    </xf>
    <xf numFmtId="0" fontId="16" fillId="0" borderId="0" xfId="0" applyFont="1" applyBorder="1" applyAlignment="1" applyProtection="1">
      <alignment horizontal="center" vertical="center" wrapText="1"/>
    </xf>
    <xf numFmtId="44" fontId="4" fillId="8" borderId="21" xfId="0" applyNumberFormat="1" applyFont="1" applyFill="1" applyBorder="1" applyAlignment="1" applyProtection="1">
      <alignment vertical="center" wrapText="1"/>
    </xf>
    <xf numFmtId="0" fontId="4" fillId="6" borderId="10" xfId="0" applyFont="1" applyFill="1" applyBorder="1" applyAlignment="1" applyProtection="1">
      <alignment horizontal="center" vertical="center" wrapText="1"/>
    </xf>
    <xf numFmtId="0" fontId="4" fillId="6" borderId="12" xfId="0" applyFont="1" applyFill="1" applyBorder="1" applyAlignment="1" applyProtection="1">
      <alignment horizontal="center" vertical="center" wrapText="1"/>
    </xf>
    <xf numFmtId="0" fontId="4" fillId="6" borderId="15" xfId="0" applyFont="1" applyFill="1" applyBorder="1" applyAlignment="1" applyProtection="1">
      <alignment horizontal="center" vertical="center" wrapText="1"/>
    </xf>
    <xf numFmtId="44" fontId="4" fillId="8" borderId="4" xfId="0" applyNumberFormat="1" applyFont="1" applyFill="1" applyBorder="1" applyAlignment="1" applyProtection="1">
      <alignment vertical="center" wrapText="1"/>
    </xf>
    <xf numFmtId="44" fontId="4" fillId="8" borderId="6" xfId="0" applyNumberFormat="1" applyFont="1" applyFill="1" applyBorder="1" applyAlignment="1" applyProtection="1">
      <alignment vertical="center" wrapText="1"/>
    </xf>
    <xf numFmtId="0" fontId="4" fillId="6" borderId="10" xfId="0" applyFont="1" applyFill="1" applyBorder="1" applyAlignment="1" applyProtection="1">
      <alignment horizontal="center" wrapText="1"/>
    </xf>
    <xf numFmtId="0" fontId="4" fillId="6" borderId="12" xfId="0" applyFont="1" applyFill="1" applyBorder="1" applyAlignment="1" applyProtection="1">
      <alignment horizontal="center" wrapText="1"/>
    </xf>
    <xf numFmtId="0" fontId="4" fillId="6" borderId="15" xfId="0" applyFont="1" applyFill="1" applyBorder="1" applyAlignment="1" applyProtection="1">
      <alignment horizontal="center" wrapText="1"/>
    </xf>
    <xf numFmtId="44" fontId="5" fillId="2" borderId="4" xfId="0" applyNumberFormat="1" applyFont="1" applyFill="1" applyBorder="1" applyAlignment="1" applyProtection="1">
      <alignment horizontal="left" vertical="top"/>
    </xf>
    <xf numFmtId="44" fontId="5" fillId="2" borderId="5" xfId="0" applyNumberFormat="1" applyFont="1" applyFill="1" applyBorder="1" applyAlignment="1" applyProtection="1">
      <alignment horizontal="left" vertical="top"/>
    </xf>
    <xf numFmtId="0" fontId="20" fillId="4" borderId="4" xfId="0" applyFont="1" applyFill="1" applyBorder="1" applyAlignment="1" applyProtection="1">
      <alignment horizontal="center" wrapText="1"/>
    </xf>
    <xf numFmtId="0" fontId="20" fillId="4" borderId="6" xfId="0" applyFont="1" applyFill="1" applyBorder="1" applyAlignment="1" applyProtection="1">
      <alignment horizontal="center" wrapText="1"/>
    </xf>
    <xf numFmtId="44" fontId="20" fillId="4" borderId="21" xfId="0" applyNumberFormat="1" applyFont="1" applyFill="1" applyBorder="1" applyAlignment="1" applyProtection="1">
      <alignment vertical="center" wrapText="1"/>
    </xf>
    <xf numFmtId="0" fontId="55" fillId="0" borderId="13" xfId="0" applyFont="1" applyBorder="1" applyAlignment="1" applyProtection="1">
      <alignment horizontal="left" vertical="center" wrapText="1" indent="5"/>
    </xf>
    <xf numFmtId="0" fontId="55" fillId="0" borderId="0" xfId="0" applyFont="1" applyAlignment="1" applyProtection="1">
      <alignment horizontal="left" vertical="center" wrapText="1" indent="5"/>
    </xf>
    <xf numFmtId="0" fontId="47" fillId="0" borderId="13" xfId="0" applyNumberFormat="1" applyFont="1" applyFill="1" applyBorder="1" applyAlignment="1" applyProtection="1">
      <alignment horizontal="left" vertical="top" wrapText="1"/>
    </xf>
    <xf numFmtId="0" fontId="47" fillId="0" borderId="0" xfId="0" applyNumberFormat="1" applyFont="1" applyFill="1" applyBorder="1" applyAlignment="1" applyProtection="1">
      <alignment horizontal="left" vertical="top" wrapText="1"/>
    </xf>
  </cellXfs>
  <cellStyles count="3">
    <cellStyle name="Currency" xfId="1" builtinId="4"/>
    <cellStyle name="Hyperlink" xfId="2" builtinId="8"/>
    <cellStyle name="Normal" xfId="0" builtinId="0"/>
  </cellStyles>
  <dxfs count="102">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tint="-0.14996795556505021"/>
      </font>
      <fill>
        <patternFill>
          <bgColor theme="0" tint="-0.14996795556505021"/>
        </patternFill>
      </fill>
    </dxf>
    <dxf>
      <font>
        <color theme="1"/>
      </font>
      <fill>
        <patternFill>
          <bgColor rgb="FFFFFFCC"/>
        </patternFill>
      </fill>
    </dxf>
    <dxf>
      <font>
        <color theme="0" tint="-0.14996795556505021"/>
      </font>
      <fill>
        <patternFill>
          <bgColor theme="0" tint="-0.14996795556505021"/>
        </patternFill>
      </fill>
    </dxf>
    <dxf>
      <font>
        <color theme="1"/>
      </font>
      <fill>
        <patternFill>
          <bgColor rgb="FFFFFFCC"/>
        </patternFill>
      </fill>
    </dxf>
    <dxf>
      <font>
        <color theme="0" tint="-0.14996795556505021"/>
      </font>
      <fill>
        <patternFill>
          <bgColor theme="0" tint="-0.14996795556505021"/>
        </patternFill>
      </fill>
    </dxf>
    <dxf>
      <font>
        <color theme="1"/>
      </font>
      <fill>
        <patternFill>
          <bgColor rgb="FFFFFFCC"/>
        </patternFill>
      </fill>
    </dxf>
    <dxf>
      <font>
        <color theme="0" tint="-0.14996795556505021"/>
      </font>
      <fill>
        <patternFill>
          <bgColor theme="0" tint="-0.14996795556505021"/>
        </patternFill>
      </fill>
    </dxf>
    <dxf>
      <font>
        <color theme="1"/>
      </font>
      <fill>
        <patternFill>
          <bgColor rgb="FFFFFFCC"/>
        </patternFill>
      </fill>
    </dxf>
    <dxf>
      <font>
        <color theme="0" tint="-0.14996795556505021"/>
      </font>
      <fill>
        <patternFill>
          <bgColor theme="0" tint="-0.14996795556505021"/>
        </patternFill>
      </fill>
    </dxf>
    <dxf>
      <font>
        <color theme="1"/>
      </font>
    </dxf>
    <dxf>
      <font>
        <color theme="1"/>
      </font>
      <fill>
        <patternFill>
          <bgColor rgb="FFFFFFCC"/>
        </patternFill>
      </fill>
    </dxf>
    <dxf>
      <font>
        <color theme="0" tint="-0.14996795556505021"/>
      </font>
      <fill>
        <patternFill>
          <bgColor theme="0" tint="-0.14996795556505021"/>
        </patternFill>
      </fill>
    </dxf>
    <dxf>
      <font>
        <color theme="0" tint="-0.14996795556505021"/>
      </font>
    </dxf>
    <dxf>
      <font>
        <color theme="1"/>
      </font>
    </dxf>
    <dxf>
      <font>
        <color theme="0" tint="-0.14996795556505021"/>
      </font>
    </dxf>
    <dxf>
      <font>
        <color theme="1"/>
      </font>
      <fill>
        <patternFill>
          <bgColor rgb="FFFFFFCC"/>
        </patternFill>
      </fill>
    </dxf>
    <dxf>
      <font>
        <color theme="0" tint="-0.14996795556505021"/>
      </font>
      <fill>
        <patternFill>
          <bgColor theme="0" tint="-0.14996795556505021"/>
        </patternFill>
      </fill>
    </dxf>
    <dxf>
      <font>
        <color theme="1"/>
      </font>
      <fill>
        <patternFill>
          <bgColor theme="0" tint="-0.14996795556505021"/>
        </patternFill>
      </fill>
    </dxf>
    <dxf>
      <font>
        <color theme="0" tint="-0.14996795556505021"/>
      </font>
    </dxf>
    <dxf>
      <font>
        <color theme="1"/>
      </font>
      <fill>
        <patternFill>
          <bgColor rgb="FFFFFFCC"/>
        </patternFill>
      </fill>
    </dxf>
    <dxf>
      <font>
        <color theme="0" tint="-0.14996795556505021"/>
      </font>
      <fill>
        <patternFill>
          <bgColor theme="0" tint="-0.14996795556505021"/>
        </patternFill>
      </fill>
    </dxf>
    <dxf>
      <font>
        <color theme="1"/>
      </font>
      <fill>
        <patternFill>
          <bgColor rgb="FFFFFFCC"/>
        </patternFill>
      </fill>
    </dxf>
    <dxf>
      <font>
        <color theme="1"/>
      </font>
      <fill>
        <patternFill>
          <bgColor rgb="FFFFFFCC"/>
        </patternFill>
      </fill>
    </dxf>
    <dxf>
      <font>
        <color theme="0" tint="-0.14996795556505021"/>
      </font>
      <fill>
        <patternFill>
          <bgColor theme="0" tint="-0.14996795556505021"/>
        </patternFill>
      </fill>
    </dxf>
    <dxf>
      <font>
        <color theme="1"/>
      </font>
      <fill>
        <patternFill>
          <bgColor theme="0" tint="-0.14996795556505021"/>
        </patternFill>
      </fill>
    </dxf>
    <dxf>
      <font>
        <color theme="0" tint="-0.14996795556505021"/>
      </font>
      <fill>
        <patternFill>
          <bgColor theme="0" tint="-0.14996795556505021"/>
        </patternFill>
      </fill>
    </dxf>
    <dxf>
      <font>
        <color rgb="FF0E31E2"/>
      </font>
      <fill>
        <patternFill>
          <bgColor theme="9" tint="0.79998168889431442"/>
        </patternFill>
      </fill>
      <border>
        <left style="thin">
          <color auto="1"/>
        </left>
        <right/>
        <top/>
        <bottom/>
        <vertical/>
        <horizontal/>
      </border>
    </dxf>
    <dxf>
      <font>
        <color theme="1"/>
      </font>
      <fill>
        <patternFill>
          <bgColor theme="0" tint="-0.14996795556505021"/>
        </patternFill>
      </fill>
    </dxf>
    <dxf>
      <font>
        <color theme="1"/>
      </font>
      <fill>
        <patternFill>
          <bgColor theme="0" tint="-0.14996795556505021"/>
        </patternFill>
      </fill>
    </dxf>
    <dxf>
      <font>
        <color theme="1"/>
      </font>
      <fill>
        <patternFill>
          <bgColor rgb="FFFFFFCC"/>
        </patternFill>
      </fill>
    </dxf>
    <dxf>
      <font>
        <color theme="0" tint="-0.14996795556505021"/>
      </font>
      <fill>
        <patternFill>
          <bgColor theme="0" tint="-0.14996795556505021"/>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0"/>
      </font>
    </dxf>
    <dxf>
      <font>
        <color theme="1"/>
      </font>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0"/>
      </font>
    </dxf>
    <dxf>
      <font>
        <color theme="1"/>
      </font>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dxf>
    <dxf>
      <font>
        <color theme="1"/>
      </font>
      <fill>
        <patternFill patternType="solid">
          <bgColor rgb="FFFFFFCC"/>
        </patternFill>
      </fill>
    </dxf>
    <dxf>
      <font>
        <color theme="1"/>
      </font>
      <fill>
        <patternFill patternType="solid">
          <bgColor rgb="FFFFFFCC"/>
        </patternFill>
      </fill>
    </dxf>
    <dxf>
      <font>
        <color theme="1"/>
      </font>
      <fill>
        <patternFill patternType="solid">
          <bgColor rgb="FFFFFFCC"/>
        </patternFill>
      </fill>
    </dxf>
    <dxf>
      <font>
        <color theme="1"/>
      </font>
      <fill>
        <patternFill patternType="solid">
          <bgColor rgb="FFFFFFCC"/>
        </patternFill>
      </fill>
    </dxf>
    <dxf>
      <font>
        <color theme="1"/>
      </font>
      <fill>
        <patternFill patternType="solid">
          <bgColor rgb="FFFFFFCC"/>
        </patternFill>
      </fill>
    </dxf>
    <dxf>
      <font>
        <color theme="0" tint="-0.14996795556505021"/>
      </font>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ill>
        <patternFill>
          <bgColor rgb="FF00B050"/>
        </patternFill>
      </fill>
    </dxf>
    <dxf>
      <font>
        <color theme="1"/>
      </font>
      <fill>
        <patternFill>
          <bgColor theme="2"/>
        </patternFill>
      </fill>
      <border>
        <right style="thin">
          <color auto="1"/>
        </right>
        <bottom style="thin">
          <color auto="1"/>
        </bottom>
        <vertical/>
        <horizontal/>
      </border>
    </dxf>
    <dxf>
      <font>
        <color theme="1"/>
      </font>
      <fill>
        <patternFill>
          <bgColor theme="2"/>
        </patternFill>
      </fill>
      <border>
        <right style="thin">
          <color auto="1"/>
        </right>
        <bottom style="thin">
          <color auto="1"/>
        </bottom>
        <vertical/>
        <horizontal/>
      </border>
    </dxf>
    <dxf>
      <font>
        <color auto="1"/>
      </font>
      <fill>
        <patternFill>
          <bgColor theme="2"/>
        </patternFill>
      </fill>
      <border>
        <right style="thin">
          <color auto="1"/>
        </right>
        <bottom style="thin">
          <color auto="1"/>
        </bottom>
        <vertical/>
        <horizontal/>
      </border>
    </dxf>
    <dxf>
      <fill>
        <patternFill>
          <bgColor rgb="FF00B050"/>
        </patternFill>
      </fill>
    </dxf>
  </dxfs>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fmlaLink="$J$23" lockText="1"/>
</file>

<file path=xl/ctrlProps/ctrlProp10.xml><?xml version="1.0" encoding="utf-8"?>
<formControlPr xmlns="http://schemas.microsoft.com/office/spreadsheetml/2009/9/main" objectType="CheckBox" checked="Checked" fmlaLink="$I$15" lockText="1"/>
</file>

<file path=xl/ctrlProps/ctrlProp11.xml><?xml version="1.0" encoding="utf-8"?>
<formControlPr xmlns="http://schemas.microsoft.com/office/spreadsheetml/2009/9/main" objectType="CheckBox" checked="Checked" fmlaLink="$I$16" lockText="1"/>
</file>

<file path=xl/ctrlProps/ctrlProp2.xml><?xml version="1.0" encoding="utf-8"?>
<formControlPr xmlns="http://schemas.microsoft.com/office/spreadsheetml/2009/9/main" objectType="CheckBox" fmlaLink="$J$26" lockText="1"/>
</file>

<file path=xl/ctrlProps/ctrlProp3.xml><?xml version="1.0" encoding="utf-8"?>
<formControlPr xmlns="http://schemas.microsoft.com/office/spreadsheetml/2009/9/main" objectType="CheckBox" fmlaLink="$J$27" lockText="1"/>
</file>

<file path=xl/ctrlProps/ctrlProp4.xml><?xml version="1.0" encoding="utf-8"?>
<formControlPr xmlns="http://schemas.microsoft.com/office/spreadsheetml/2009/9/main" objectType="CheckBox" checked="Checked" fmlaLink="$J$23" lockText="1"/>
</file>

<file path=xl/ctrlProps/ctrlProp5.xml><?xml version="1.0" encoding="utf-8"?>
<formControlPr xmlns="http://schemas.microsoft.com/office/spreadsheetml/2009/9/main" objectType="CheckBox" checked="Checked" fmlaLink="$J$26" lockText="1"/>
</file>

<file path=xl/ctrlProps/ctrlProp6.xml><?xml version="1.0" encoding="utf-8"?>
<formControlPr xmlns="http://schemas.microsoft.com/office/spreadsheetml/2009/9/main" objectType="CheckBox" checked="Checked" fmlaLink="$J$27" lockText="1"/>
</file>

<file path=xl/ctrlProps/ctrlProp7.xml><?xml version="1.0" encoding="utf-8"?>
<formControlPr xmlns="http://schemas.microsoft.com/office/spreadsheetml/2009/9/main" objectType="CheckBox" fmlaLink="$I$32" lockText="1"/>
</file>

<file path=xl/ctrlProps/ctrlProp8.xml><?xml version="1.0" encoding="utf-8"?>
<formControlPr xmlns="http://schemas.microsoft.com/office/spreadsheetml/2009/9/main" objectType="CheckBox" fmlaLink="$I$33" lockText="1"/>
</file>

<file path=xl/ctrlProps/ctrlProp9.xml><?xml version="1.0" encoding="utf-8"?>
<formControlPr xmlns="http://schemas.microsoft.com/office/spreadsheetml/2009/9/main" objectType="CheckBox" checked="Checked" fmlaLink="$I$12" lockText="1"/>
</file>

<file path=xl/drawings/_rels/drawing1.xml.rels><?xml version="1.0" encoding="UTF-8" standalone="yes"?>
<Relationships xmlns="http://schemas.openxmlformats.org/package/2006/relationships"><Relationship Id="rId1" Type="http://schemas.openxmlformats.org/officeDocument/2006/relationships/hyperlink" Target="#'2.Declaration'!A1"/></Relationships>
</file>

<file path=xl/drawings/_rels/drawing10.xml.rels><?xml version="1.0" encoding="UTF-8" standalone="yes"?>
<Relationships xmlns="http://schemas.openxmlformats.org/package/2006/relationships"><Relationship Id="rId3" Type="http://schemas.openxmlformats.org/officeDocument/2006/relationships/hyperlink" Target="#'2.Declaration'!A1"/><Relationship Id="rId2" Type="http://schemas.openxmlformats.org/officeDocument/2006/relationships/hyperlink" Target="#'10.Summary of Claims'!A1"/><Relationship Id="rId1" Type="http://schemas.openxmlformats.org/officeDocument/2006/relationships/hyperlink" Target="#'3.Main Menu'!A1"/></Relationships>
</file>

<file path=xl/drawings/_rels/drawing11.xml.rels><?xml version="1.0" encoding="UTF-8" standalone="yes"?>
<Relationships xmlns="http://schemas.openxmlformats.org/package/2006/relationships"><Relationship Id="rId3" Type="http://schemas.openxmlformats.org/officeDocument/2006/relationships/hyperlink" Target="#'2.Declaration'!A1"/><Relationship Id="rId2" Type="http://schemas.openxmlformats.org/officeDocument/2006/relationships/hyperlink" Target="#'10.Summary of Claims'!A1"/><Relationship Id="rId1" Type="http://schemas.openxmlformats.org/officeDocument/2006/relationships/hyperlink" Target="#'3.Main Menu'!A1"/></Relationships>
</file>

<file path=xl/drawings/_rels/drawing12.xml.rels><?xml version="1.0" encoding="UTF-8" standalone="yes"?>
<Relationships xmlns="http://schemas.openxmlformats.org/package/2006/relationships"><Relationship Id="rId3" Type="http://schemas.openxmlformats.org/officeDocument/2006/relationships/hyperlink" Target="#'3.Main Menu'!A1"/><Relationship Id="rId2" Type="http://schemas.openxmlformats.org/officeDocument/2006/relationships/hyperlink" Target="#'2.Declaration'!A1"/><Relationship Id="rId1" Type="http://schemas.openxmlformats.org/officeDocument/2006/relationships/image" Target="../media/image5.png"/><Relationship Id="rId4" Type="http://schemas.openxmlformats.org/officeDocument/2006/relationships/hyperlink" Target="#'10.Summary of Claims'!A1"/></Relationships>
</file>

<file path=xl/drawings/_rels/drawing13.xml.rels><?xml version="1.0" encoding="UTF-8" standalone="yes"?>
<Relationships xmlns="http://schemas.openxmlformats.org/package/2006/relationships"><Relationship Id="rId3" Type="http://schemas.openxmlformats.org/officeDocument/2006/relationships/hyperlink" Target="#'2.Declaration'!A1"/><Relationship Id="rId2" Type="http://schemas.openxmlformats.org/officeDocument/2006/relationships/hyperlink" Target="#'10.Summary of Claims'!A1"/><Relationship Id="rId1" Type="http://schemas.openxmlformats.org/officeDocument/2006/relationships/hyperlink" Target="#'3.Main Menu'!A1"/></Relationships>
</file>

<file path=xl/drawings/_rels/drawing14.xml.rels><?xml version="1.0" encoding="UTF-8" standalone="yes"?>
<Relationships xmlns="http://schemas.openxmlformats.org/package/2006/relationships"><Relationship Id="rId3" Type="http://schemas.openxmlformats.org/officeDocument/2006/relationships/hyperlink" Target="#ProxyC!A1"/><Relationship Id="rId7" Type="http://schemas.openxmlformats.org/officeDocument/2006/relationships/hyperlink" Target="#'10.Summary of Claims'!A1"/><Relationship Id="rId2" Type="http://schemas.openxmlformats.org/officeDocument/2006/relationships/hyperlink" Target="#ProxyB!A1"/><Relationship Id="rId1" Type="http://schemas.openxmlformats.org/officeDocument/2006/relationships/hyperlink" Target="#ProxyA!A1"/><Relationship Id="rId6" Type="http://schemas.openxmlformats.org/officeDocument/2006/relationships/hyperlink" Target="#'3.Main Menu'!A1"/><Relationship Id="rId5" Type="http://schemas.openxmlformats.org/officeDocument/2006/relationships/hyperlink" Target="#'2.Declaration'!A1"/><Relationship Id="rId4" Type="http://schemas.openxmlformats.org/officeDocument/2006/relationships/hyperlink" Target="#'8a.Services'!A1"/></Relationships>
</file>

<file path=xl/drawings/_rels/drawing15.xml.rels><?xml version="1.0" encoding="UTF-8" standalone="yes"?>
<Relationships xmlns="http://schemas.openxmlformats.org/package/2006/relationships"><Relationship Id="rId3" Type="http://schemas.openxmlformats.org/officeDocument/2006/relationships/hyperlink" Target="#'10.Summary of Claims'!A1"/><Relationship Id="rId2" Type="http://schemas.openxmlformats.org/officeDocument/2006/relationships/hyperlink" Target="#'3.Main Menu'!A1"/><Relationship Id="rId1" Type="http://schemas.openxmlformats.org/officeDocument/2006/relationships/hyperlink" Target="#'8a.Services'!A1"/><Relationship Id="rId5" Type="http://schemas.openxmlformats.org/officeDocument/2006/relationships/hyperlink" Target="#'2.Declaration'!A1"/><Relationship Id="rId4" Type="http://schemas.openxmlformats.org/officeDocument/2006/relationships/hyperlink" Target="#'8b.Service Apportionment'!A1"/></Relationships>
</file>

<file path=xl/drawings/_rels/drawing16.xml.rels><?xml version="1.0" encoding="UTF-8" standalone="yes"?>
<Relationships xmlns="http://schemas.openxmlformats.org/package/2006/relationships"><Relationship Id="rId3" Type="http://schemas.openxmlformats.org/officeDocument/2006/relationships/hyperlink" Target="#'3.Main Menu'!A1"/><Relationship Id="rId2" Type="http://schemas.openxmlformats.org/officeDocument/2006/relationships/hyperlink" Target="#'8a.Services'!A1"/><Relationship Id="rId1" Type="http://schemas.openxmlformats.org/officeDocument/2006/relationships/hyperlink" Target="#'2.Declaration'!A1"/><Relationship Id="rId5" Type="http://schemas.openxmlformats.org/officeDocument/2006/relationships/hyperlink" Target="#'8b.Service Apportionment'!A1"/><Relationship Id="rId4" Type="http://schemas.openxmlformats.org/officeDocument/2006/relationships/hyperlink" Target="#'10.Summary of Claims'!A1"/></Relationships>
</file>

<file path=xl/drawings/_rels/drawing17.xml.rels><?xml version="1.0" encoding="UTF-8" standalone="yes"?>
<Relationships xmlns="http://schemas.openxmlformats.org/package/2006/relationships"><Relationship Id="rId3" Type="http://schemas.openxmlformats.org/officeDocument/2006/relationships/hyperlink" Target="#'2.Declaration'!A1"/><Relationship Id="rId7" Type="http://schemas.openxmlformats.org/officeDocument/2006/relationships/hyperlink" Target="#'8b.Service Apportionment'!A1"/><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hyperlink" Target="#'10.Summary of Claims'!A1"/><Relationship Id="rId5" Type="http://schemas.openxmlformats.org/officeDocument/2006/relationships/hyperlink" Target="#'3.Main Menu'!A1"/><Relationship Id="rId4" Type="http://schemas.openxmlformats.org/officeDocument/2006/relationships/hyperlink" Target="#'8a.Services'!A1"/></Relationships>
</file>

<file path=xl/drawings/_rels/drawing18.xml.rels><?xml version="1.0" encoding="UTF-8" standalone="yes"?>
<Relationships xmlns="http://schemas.openxmlformats.org/package/2006/relationships"><Relationship Id="rId3" Type="http://schemas.openxmlformats.org/officeDocument/2006/relationships/hyperlink" Target="#'2.Declaration'!A1"/><Relationship Id="rId2" Type="http://schemas.openxmlformats.org/officeDocument/2006/relationships/hyperlink" Target="#'10.Summary of Claims'!A1"/><Relationship Id="rId1" Type="http://schemas.openxmlformats.org/officeDocument/2006/relationships/hyperlink" Target="#'3.Main Menu'!A1"/></Relationships>
</file>

<file path=xl/drawings/_rels/drawing19.xml.rels><?xml version="1.0" encoding="UTF-8" standalone="yes"?>
<Relationships xmlns="http://schemas.openxmlformats.org/package/2006/relationships"><Relationship Id="rId2" Type="http://schemas.openxmlformats.org/officeDocument/2006/relationships/hyperlink" Target="#'2.Declaration'!A1"/><Relationship Id="rId1" Type="http://schemas.openxmlformats.org/officeDocument/2006/relationships/hyperlink" Target="#'3.Main Menu'!A1"/></Relationships>
</file>

<file path=xl/drawings/_rels/drawing2.xml.rels><?xml version="1.0" encoding="UTF-8" standalone="yes"?>
<Relationships xmlns="http://schemas.openxmlformats.org/package/2006/relationships"><Relationship Id="rId1" Type="http://schemas.openxmlformats.org/officeDocument/2006/relationships/hyperlink" Target="#'1.Introduction'!A1"/></Relationships>
</file>

<file path=xl/drawings/_rels/drawing3.xml.rels><?xml version="1.0" encoding="UTF-8" standalone="yes"?>
<Relationships xmlns="http://schemas.openxmlformats.org/package/2006/relationships"><Relationship Id="rId1" Type="http://schemas.openxmlformats.org/officeDocument/2006/relationships/hyperlink" Target="#'1.Introduction'!A1"/></Relationships>
</file>

<file path=xl/drawings/_rels/drawing4.xml.rels><?xml version="1.0" encoding="UTF-8" standalone="yes"?>
<Relationships xmlns="http://schemas.openxmlformats.org/package/2006/relationships"><Relationship Id="rId3" Type="http://schemas.openxmlformats.org/officeDocument/2006/relationships/hyperlink" Target="#'11.Conclusion'!A1"/><Relationship Id="rId7" Type="http://schemas.openxmlformats.org/officeDocument/2006/relationships/hyperlink" Target="#'2.Declaration'!A1"/><Relationship Id="rId2" Type="http://schemas.openxmlformats.org/officeDocument/2006/relationships/hyperlink" Target="#'3.Particulars of business'!A1"/><Relationship Id="rId1" Type="http://schemas.openxmlformats.org/officeDocument/2006/relationships/hyperlink" Target="#'8a.Services'!A1"/><Relationship Id="rId6" Type="http://schemas.openxmlformats.org/officeDocument/2006/relationships/hyperlink" Target="#'10.Summary of Claims'!A1"/><Relationship Id="rId5" Type="http://schemas.openxmlformats.org/officeDocument/2006/relationships/hyperlink" Target="#'1.Introduction'!A1"/><Relationship Id="rId4" Type="http://schemas.openxmlformats.org/officeDocument/2006/relationships/hyperlink" Target="#'4.Main Menu'!A1"/></Relationships>
</file>

<file path=xl/drawings/_rels/drawing5.xml.rels><?xml version="1.0" encoding="UTF-8" standalone="yes"?>
<Relationships xmlns="http://schemas.openxmlformats.org/package/2006/relationships"><Relationship Id="rId3" Type="http://schemas.openxmlformats.org/officeDocument/2006/relationships/hyperlink" Target="#'10.Summary of Claims'!A1"/><Relationship Id="rId2" Type="http://schemas.openxmlformats.org/officeDocument/2006/relationships/hyperlink" Target="#'2.Declaration'!A1"/><Relationship Id="rId1" Type="http://schemas.openxmlformats.org/officeDocument/2006/relationships/hyperlink" Target="#'3.Main Menu'!A1"/><Relationship Id="rId4"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0.Summary of Claims'!A1"/><Relationship Id="rId1" Type="http://schemas.openxmlformats.org/officeDocument/2006/relationships/hyperlink" Target="#'3.Main Menu'!A1"/><Relationship Id="rId4" Type="http://schemas.openxmlformats.org/officeDocument/2006/relationships/hyperlink" Target="#'2.Declaration'!A1"/></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10.Summary of Claims'!A1"/><Relationship Id="rId5" Type="http://schemas.openxmlformats.org/officeDocument/2006/relationships/hyperlink" Target="#'3.Main Menu'!A1"/><Relationship Id="rId4" Type="http://schemas.openxmlformats.org/officeDocument/2006/relationships/hyperlink" Target="#'2.Declaration'!A1"/></Relationships>
</file>

<file path=xl/drawings/_rels/drawing8.xml.rels><?xml version="1.0" encoding="UTF-8" standalone="yes"?>
<Relationships xmlns="http://schemas.openxmlformats.org/package/2006/relationships"><Relationship Id="rId3" Type="http://schemas.openxmlformats.org/officeDocument/2006/relationships/hyperlink" Target="#'3.Main Menu'!A1"/><Relationship Id="rId2" Type="http://schemas.openxmlformats.org/officeDocument/2006/relationships/hyperlink" Target="#'2.Declaration'!A1"/><Relationship Id="rId1" Type="http://schemas.openxmlformats.org/officeDocument/2006/relationships/hyperlink" Target="#'10.Summary of Claims'!A1"/></Relationships>
</file>

<file path=xl/drawings/_rels/drawing9.xml.rels><?xml version="1.0" encoding="UTF-8" standalone="yes"?>
<Relationships xmlns="http://schemas.openxmlformats.org/package/2006/relationships"><Relationship Id="rId3" Type="http://schemas.openxmlformats.org/officeDocument/2006/relationships/hyperlink" Target="#'2.Declaration'!A1"/><Relationship Id="rId2" Type="http://schemas.openxmlformats.org/officeDocument/2006/relationships/image" Target="../media/image5.png"/><Relationship Id="rId1" Type="http://schemas.openxmlformats.org/officeDocument/2006/relationships/hyperlink" Target="#'10.Summary of Claims'!A1"/><Relationship Id="rId4" Type="http://schemas.openxmlformats.org/officeDocument/2006/relationships/hyperlink" Target="#'3.Main Menu'!A1"/></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95249</xdr:rowOff>
    </xdr:from>
    <xdr:to>
      <xdr:col>3</xdr:col>
      <xdr:colOff>47625</xdr:colOff>
      <xdr:row>0</xdr:row>
      <xdr:rowOff>1154906</xdr:rowOff>
    </xdr:to>
    <xdr:sp macro="" textlink="">
      <xdr:nvSpPr>
        <xdr:cNvPr id="2" name="Rounded Rectangle 1"/>
        <xdr:cNvSpPr/>
      </xdr:nvSpPr>
      <xdr:spPr>
        <a:xfrm>
          <a:off x="166688" y="95249"/>
          <a:ext cx="8334375" cy="1059657"/>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rtlCol="0" anchor="t"/>
        <a:lstStyle/>
        <a:p>
          <a:pPr eaLnBrk="1" fontAlgn="auto" latinLnBrk="0" hangingPunct="1"/>
          <a:r>
            <a:rPr lang="en-GB" sz="2200" b="1" baseline="0">
              <a:solidFill>
                <a:schemeClr val="lt1"/>
              </a:solidFill>
              <a:effectLst/>
              <a:latin typeface="Arial" panose="020B0604020202020204" pitchFamily="34" charset="0"/>
              <a:ea typeface="+mn-ea"/>
              <a:cs typeface="Arial" panose="020B0604020202020204" pitchFamily="34" charset="0"/>
            </a:rPr>
            <a:t>Pre-registration GST:</a:t>
          </a:r>
        </a:p>
        <a:p>
          <a:pPr eaLnBrk="1" fontAlgn="auto" latinLnBrk="0" hangingPunct="1"/>
          <a:r>
            <a:rPr lang="en-GB" sz="2200" b="1" baseline="0">
              <a:solidFill>
                <a:schemeClr val="lt1"/>
              </a:solidFill>
              <a:effectLst/>
              <a:latin typeface="Arial" panose="020B0604020202020204" pitchFamily="34" charset="0"/>
              <a:ea typeface="+mn-ea"/>
              <a:cs typeface="Arial" panose="020B0604020202020204" pitchFamily="34" charset="0"/>
            </a:rPr>
            <a:t>Checklist for Self-Review of Eligibility of Claim </a:t>
          </a:r>
        </a:p>
        <a:p>
          <a:pPr eaLnBrk="1" fontAlgn="auto" latinLnBrk="0" hangingPunct="1"/>
          <a:r>
            <a:rPr lang="en-GB" sz="1100" b="1" baseline="0">
              <a:solidFill>
                <a:schemeClr val="lt1"/>
              </a:solidFill>
              <a:effectLst/>
              <a:latin typeface="+mn-lt"/>
              <a:ea typeface="+mn-ea"/>
              <a:cs typeface="+mn-cs"/>
            </a:rPr>
            <a:t>(</a:t>
          </a:r>
          <a:r>
            <a:rPr lang="en-US" sz="1100" b="1" baseline="0">
              <a:solidFill>
                <a:schemeClr val="lt1"/>
              </a:solidFill>
              <a:effectLst/>
              <a:latin typeface="+mn-lt"/>
              <a:ea typeface="+mn-ea"/>
              <a:cs typeface="+mn-cs"/>
            </a:rPr>
            <a:t>For Businesses Registered for GST on or after 1 Jul 2015) </a:t>
          </a:r>
          <a:endParaRPr lang="en-SG" sz="2400">
            <a:effectLst/>
          </a:endParaRPr>
        </a:p>
      </xdr:txBody>
    </xdr:sp>
    <xdr:clientData/>
  </xdr:twoCellAnchor>
  <xdr:twoCellAnchor>
    <xdr:from>
      <xdr:col>2</xdr:col>
      <xdr:colOff>19050</xdr:colOff>
      <xdr:row>15</xdr:row>
      <xdr:rowOff>142875</xdr:rowOff>
    </xdr:from>
    <xdr:to>
      <xdr:col>2</xdr:col>
      <xdr:colOff>1266825</xdr:colOff>
      <xdr:row>15</xdr:row>
      <xdr:rowOff>733425</xdr:rowOff>
    </xdr:to>
    <xdr:sp macro="" textlink="">
      <xdr:nvSpPr>
        <xdr:cNvPr id="3" name="Rectangle 1">
          <a:hlinkClick xmlns:r="http://schemas.openxmlformats.org/officeDocument/2006/relationships" r:id="rId1"/>
        </xdr:cNvPr>
        <xdr:cNvSpPr>
          <a:spLocks noChangeArrowheads="1"/>
        </xdr:cNvSpPr>
      </xdr:nvSpPr>
      <xdr:spPr bwMode="auto">
        <a:xfrm>
          <a:off x="781050" y="4829175"/>
          <a:ext cx="1247775" cy="590550"/>
        </a:xfrm>
        <a:prstGeom prst="rect">
          <a:avLst/>
        </a:prstGeom>
        <a:gradFill rotWithShape="1">
          <a:gsLst>
            <a:gs pos="0">
              <a:srgbClr val="C0504D">
                <a:shade val="51000"/>
                <a:satMod val="130000"/>
              </a:srgbClr>
            </a:gs>
            <a:gs pos="80000">
              <a:srgbClr val="C0504D">
                <a:shade val="93000"/>
                <a:satMod val="130000"/>
              </a:srgbClr>
            </a:gs>
            <a:gs pos="100000">
              <a:srgbClr val="C0504D">
                <a:shade val="94000"/>
                <a:satMod val="135000"/>
              </a:srgbClr>
            </a:gs>
          </a:gsLst>
          <a:lin ang="16200000" scaled="0"/>
        </a:gradFill>
        <a:ln>
          <a:noFill/>
          <a:headEnd/>
          <a:tailE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200" b="1" i="0" u="none" strike="noStrike" kern="0" cap="none" spc="0" normalizeH="0" baseline="0" noProof="0">
              <a:ln>
                <a:noFill/>
              </a:ln>
              <a:solidFill>
                <a:sysClr val="window" lastClr="FFFFFF">
                  <a:lumMod val="95000"/>
                </a:sysClr>
              </a:solidFill>
              <a:effectLst/>
              <a:uLnTx/>
              <a:uFillTx/>
              <a:latin typeface="Arial" pitchFamily="34" charset="0"/>
              <a:ea typeface="+mn-ea"/>
              <a:cs typeface="Arial" pitchFamily="34" charset="0"/>
            </a:rPr>
            <a:t>START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154779</xdr:colOff>
      <xdr:row>44</xdr:row>
      <xdr:rowOff>95248</xdr:rowOff>
    </xdr:from>
    <xdr:to>
      <xdr:col>3</xdr:col>
      <xdr:colOff>416716</xdr:colOff>
      <xdr:row>47</xdr:row>
      <xdr:rowOff>27748</xdr:rowOff>
    </xdr:to>
    <xdr:sp macro="" textlink="">
      <xdr:nvSpPr>
        <xdr:cNvPr id="2" name="Rectangle 1">
          <a:hlinkClick xmlns:r="http://schemas.openxmlformats.org/officeDocument/2006/relationships" r:id="rId1"/>
        </xdr:cNvPr>
        <xdr:cNvSpPr/>
      </xdr:nvSpPr>
      <xdr:spPr>
        <a:xfrm>
          <a:off x="4024310" y="10013154"/>
          <a:ext cx="15716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 TO MAIN MENU</a:t>
          </a:r>
        </a:p>
      </xdr:txBody>
    </xdr:sp>
    <xdr:clientData/>
  </xdr:twoCellAnchor>
  <xdr:twoCellAnchor>
    <xdr:from>
      <xdr:col>4</xdr:col>
      <xdr:colOff>1316806</xdr:colOff>
      <xdr:row>44</xdr:row>
      <xdr:rowOff>100008</xdr:rowOff>
    </xdr:from>
    <xdr:to>
      <xdr:col>5</xdr:col>
      <xdr:colOff>119057</xdr:colOff>
      <xdr:row>47</xdr:row>
      <xdr:rowOff>32508</xdr:rowOff>
    </xdr:to>
    <xdr:sp macro="" textlink="">
      <xdr:nvSpPr>
        <xdr:cNvPr id="4" name="Rectangle 3">
          <a:hlinkClick xmlns:r="http://schemas.openxmlformats.org/officeDocument/2006/relationships" r:id="rId2"/>
        </xdr:cNvPr>
        <xdr:cNvSpPr/>
      </xdr:nvSpPr>
      <xdr:spPr>
        <a:xfrm>
          <a:off x="8150994" y="10017914"/>
          <a:ext cx="1588313"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PROCEED</a:t>
          </a:r>
          <a:r>
            <a:rPr lang="en-US" sz="900" b="1" baseline="0">
              <a:latin typeface="Arial" pitchFamily="34" charset="0"/>
              <a:cs typeface="Arial" pitchFamily="34" charset="0"/>
            </a:rPr>
            <a:t> TO SUMMARY OF CLAIMS</a:t>
          </a:r>
          <a:endParaRPr lang="en-US" sz="900" b="1">
            <a:latin typeface="Arial" pitchFamily="34" charset="0"/>
            <a:cs typeface="Arial" pitchFamily="34" charset="0"/>
          </a:endParaRPr>
        </a:p>
      </xdr:txBody>
    </xdr:sp>
    <xdr:clientData/>
  </xdr:twoCellAnchor>
  <xdr:twoCellAnchor>
    <xdr:from>
      <xdr:col>5</xdr:col>
      <xdr:colOff>773906</xdr:colOff>
      <xdr:row>1</xdr:row>
      <xdr:rowOff>59532</xdr:rowOff>
    </xdr:from>
    <xdr:to>
      <xdr:col>5</xdr:col>
      <xdr:colOff>2307431</xdr:colOff>
      <xdr:row>3</xdr:row>
      <xdr:rowOff>111094</xdr:rowOff>
    </xdr:to>
    <xdr:sp macro="" textlink="">
      <xdr:nvSpPr>
        <xdr:cNvPr id="5" name="Rectangle 4">
          <a:hlinkClick xmlns:r="http://schemas.openxmlformats.org/officeDocument/2006/relationships" r:id="rId3"/>
        </xdr:cNvPr>
        <xdr:cNvSpPr/>
      </xdr:nvSpPr>
      <xdr:spPr>
        <a:xfrm>
          <a:off x="10394156" y="250032"/>
          <a:ext cx="15335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EDIT</a:t>
          </a:r>
          <a:r>
            <a:rPr lang="en-US" sz="900" b="1" baseline="0">
              <a:latin typeface="Arial" pitchFamily="34" charset="0"/>
              <a:cs typeface="Arial" pitchFamily="34" charset="0"/>
            </a:rPr>
            <a:t> MY PARTICULARS</a:t>
          </a:r>
          <a:endParaRPr lang="en-US" sz="900" b="1">
            <a:latin typeface="Arial" pitchFamily="34" charset="0"/>
            <a:cs typeface="Arial" pitchFamily="34" charset="0"/>
          </a:endParaRPr>
        </a:p>
      </xdr:txBody>
    </xdr:sp>
    <xdr:clientData/>
  </xdr:twoCellAnchor>
  <xdr:twoCellAnchor>
    <xdr:from>
      <xdr:col>3</xdr:col>
      <xdr:colOff>1209652</xdr:colOff>
      <xdr:row>42</xdr:row>
      <xdr:rowOff>159540</xdr:rowOff>
    </xdr:from>
    <xdr:to>
      <xdr:col>4</xdr:col>
      <xdr:colOff>40458</xdr:colOff>
      <xdr:row>47</xdr:row>
      <xdr:rowOff>16665</xdr:rowOff>
    </xdr:to>
    <xdr:grpSp>
      <xdr:nvGrpSpPr>
        <xdr:cNvPr id="6" name="Group 5"/>
        <xdr:cNvGrpSpPr/>
      </xdr:nvGrpSpPr>
      <xdr:grpSpPr>
        <a:xfrm>
          <a:off x="6388871" y="9696446"/>
          <a:ext cx="485775" cy="809625"/>
          <a:chOff x="3034393" y="7538357"/>
          <a:chExt cx="485775" cy="1009650"/>
        </a:xfrm>
      </xdr:grpSpPr>
      <xdr:cxnSp macro="">
        <xdr:nvCxnSpPr>
          <xdr:cNvPr id="7" name="Straight Connector 6"/>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8" name="TextBox 7"/>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1</xdr:col>
      <xdr:colOff>2416991</xdr:colOff>
      <xdr:row>42</xdr:row>
      <xdr:rowOff>83346</xdr:rowOff>
    </xdr:from>
    <xdr:to>
      <xdr:col>3</xdr:col>
      <xdr:colOff>1211851</xdr:colOff>
      <xdr:row>44</xdr:row>
      <xdr:rowOff>42525</xdr:rowOff>
    </xdr:to>
    <xdr:sp macro="" textlink="">
      <xdr:nvSpPr>
        <xdr:cNvPr id="9" name="TextBox 8"/>
        <xdr:cNvSpPr txBox="1"/>
      </xdr:nvSpPr>
      <xdr:spPr>
        <a:xfrm>
          <a:off x="3024210" y="9620252"/>
          <a:ext cx="3366860"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have other type of expenses to declare</a:t>
          </a:r>
          <a:endParaRPr lang="en-SG" sz="1100" b="1"/>
        </a:p>
      </xdr:txBody>
    </xdr:sp>
    <xdr:clientData/>
  </xdr:twoCellAnchor>
  <xdr:twoCellAnchor>
    <xdr:from>
      <xdr:col>3</xdr:col>
      <xdr:colOff>1600564</xdr:colOff>
      <xdr:row>42</xdr:row>
      <xdr:rowOff>83347</xdr:rowOff>
    </xdr:from>
    <xdr:to>
      <xdr:col>5</xdr:col>
      <xdr:colOff>526393</xdr:colOff>
      <xdr:row>44</xdr:row>
      <xdr:rowOff>58948</xdr:rowOff>
    </xdr:to>
    <xdr:sp macro="" textlink="">
      <xdr:nvSpPr>
        <xdr:cNvPr id="10" name="TextBox 9"/>
        <xdr:cNvSpPr txBox="1"/>
      </xdr:nvSpPr>
      <xdr:spPr>
        <a:xfrm>
          <a:off x="6779783" y="9620253"/>
          <a:ext cx="3366860"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a:t>
          </a:r>
          <a:r>
            <a:rPr lang="en-SG" sz="1100" b="1"/>
            <a:t>do not have any more expenses to declare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1964500</xdr:colOff>
      <xdr:row>39</xdr:row>
      <xdr:rowOff>95248</xdr:rowOff>
    </xdr:from>
    <xdr:to>
      <xdr:col>5</xdr:col>
      <xdr:colOff>702437</xdr:colOff>
      <xdr:row>42</xdr:row>
      <xdr:rowOff>27748</xdr:rowOff>
    </xdr:to>
    <xdr:sp macro="" textlink="">
      <xdr:nvSpPr>
        <xdr:cNvPr id="2" name="Rectangle 1">
          <a:hlinkClick xmlns:r="http://schemas.openxmlformats.org/officeDocument/2006/relationships" r:id="rId1"/>
        </xdr:cNvPr>
        <xdr:cNvSpPr/>
      </xdr:nvSpPr>
      <xdr:spPr>
        <a:xfrm>
          <a:off x="8108125" y="8762998"/>
          <a:ext cx="15716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 TO</a:t>
          </a:r>
          <a:r>
            <a:rPr lang="en-US" sz="900" b="1" baseline="0">
              <a:latin typeface="Arial" pitchFamily="34" charset="0"/>
              <a:cs typeface="Arial" pitchFamily="34" charset="0"/>
            </a:rPr>
            <a:t> MAIN MENU</a:t>
          </a:r>
          <a:endParaRPr lang="en-US" sz="900" b="1">
            <a:latin typeface="Arial" pitchFamily="34" charset="0"/>
            <a:cs typeface="Arial" pitchFamily="34" charset="0"/>
          </a:endParaRPr>
        </a:p>
      </xdr:txBody>
    </xdr:sp>
    <xdr:clientData/>
  </xdr:twoCellAnchor>
  <xdr:twoCellAnchor>
    <xdr:from>
      <xdr:col>6</xdr:col>
      <xdr:colOff>804819</xdr:colOff>
      <xdr:row>39</xdr:row>
      <xdr:rowOff>111914</xdr:rowOff>
    </xdr:from>
    <xdr:to>
      <xdr:col>6</xdr:col>
      <xdr:colOff>2328819</xdr:colOff>
      <xdr:row>42</xdr:row>
      <xdr:rowOff>44414</xdr:rowOff>
    </xdr:to>
    <xdr:sp macro="" textlink="">
      <xdr:nvSpPr>
        <xdr:cNvPr id="4" name="Rectangle 3">
          <a:hlinkClick xmlns:r="http://schemas.openxmlformats.org/officeDocument/2006/relationships" r:id="rId2"/>
        </xdr:cNvPr>
        <xdr:cNvSpPr/>
      </xdr:nvSpPr>
      <xdr:spPr>
        <a:xfrm>
          <a:off x="12282444" y="8779664"/>
          <a:ext cx="1524000"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PROCEED</a:t>
          </a:r>
          <a:r>
            <a:rPr lang="en-US" sz="900" b="1" baseline="0">
              <a:latin typeface="Arial" pitchFamily="34" charset="0"/>
              <a:cs typeface="Arial" pitchFamily="34" charset="0"/>
            </a:rPr>
            <a:t> TO SUMMARY OF CLAIMS</a:t>
          </a:r>
          <a:endParaRPr lang="en-US" sz="900" b="1">
            <a:latin typeface="Arial" pitchFamily="34" charset="0"/>
            <a:cs typeface="Arial" pitchFamily="34" charset="0"/>
          </a:endParaRPr>
        </a:p>
      </xdr:txBody>
    </xdr:sp>
    <xdr:clientData/>
  </xdr:twoCellAnchor>
  <xdr:twoCellAnchor>
    <xdr:from>
      <xdr:col>5</xdr:col>
      <xdr:colOff>476250</xdr:colOff>
      <xdr:row>1</xdr:row>
      <xdr:rowOff>95250</xdr:rowOff>
    </xdr:from>
    <xdr:to>
      <xdr:col>5</xdr:col>
      <xdr:colOff>2009775</xdr:colOff>
      <xdr:row>3</xdr:row>
      <xdr:rowOff>146812</xdr:rowOff>
    </xdr:to>
    <xdr:sp macro="" textlink="">
      <xdr:nvSpPr>
        <xdr:cNvPr id="5" name="Rectangle 4">
          <a:hlinkClick xmlns:r="http://schemas.openxmlformats.org/officeDocument/2006/relationships" r:id="rId3"/>
        </xdr:cNvPr>
        <xdr:cNvSpPr/>
      </xdr:nvSpPr>
      <xdr:spPr>
        <a:xfrm>
          <a:off x="9453563" y="285750"/>
          <a:ext cx="15335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EDIT</a:t>
          </a:r>
          <a:r>
            <a:rPr lang="en-US" sz="900" b="1" baseline="0">
              <a:latin typeface="Arial" pitchFamily="34" charset="0"/>
              <a:cs typeface="Arial" pitchFamily="34" charset="0"/>
            </a:rPr>
            <a:t> MY PARTICULARS</a:t>
          </a:r>
          <a:endParaRPr lang="en-US" sz="900" b="1">
            <a:latin typeface="Arial" pitchFamily="34" charset="0"/>
            <a:cs typeface="Arial" pitchFamily="34" charset="0"/>
          </a:endParaRPr>
        </a:p>
      </xdr:txBody>
    </xdr:sp>
    <xdr:clientData/>
  </xdr:twoCellAnchor>
  <xdr:twoCellAnchor>
    <xdr:from>
      <xdr:col>5</xdr:col>
      <xdr:colOff>1924006</xdr:colOff>
      <xdr:row>38</xdr:row>
      <xdr:rowOff>16664</xdr:rowOff>
    </xdr:from>
    <xdr:to>
      <xdr:col>5</xdr:col>
      <xdr:colOff>2409781</xdr:colOff>
      <xdr:row>42</xdr:row>
      <xdr:rowOff>64289</xdr:rowOff>
    </xdr:to>
    <xdr:grpSp>
      <xdr:nvGrpSpPr>
        <xdr:cNvPr id="6" name="Group 5"/>
        <xdr:cNvGrpSpPr/>
      </xdr:nvGrpSpPr>
      <xdr:grpSpPr>
        <a:xfrm>
          <a:off x="10901319" y="8493914"/>
          <a:ext cx="485775" cy="809625"/>
          <a:chOff x="3034393" y="7538357"/>
          <a:chExt cx="485775" cy="1009650"/>
        </a:xfrm>
      </xdr:grpSpPr>
      <xdr:cxnSp macro="">
        <xdr:nvCxnSpPr>
          <xdr:cNvPr id="7" name="Straight Connector 6"/>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8" name="TextBox 7"/>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4</xdr:col>
      <xdr:colOff>1416855</xdr:colOff>
      <xdr:row>37</xdr:row>
      <xdr:rowOff>71443</xdr:rowOff>
    </xdr:from>
    <xdr:to>
      <xdr:col>5</xdr:col>
      <xdr:colOff>1950027</xdr:colOff>
      <xdr:row>39</xdr:row>
      <xdr:rowOff>30622</xdr:rowOff>
    </xdr:to>
    <xdr:sp macro="" textlink="">
      <xdr:nvSpPr>
        <xdr:cNvPr id="9" name="TextBox 8"/>
        <xdr:cNvSpPr txBox="1"/>
      </xdr:nvSpPr>
      <xdr:spPr>
        <a:xfrm>
          <a:off x="7560480" y="8358193"/>
          <a:ext cx="3366860"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have other type of expenses to declare</a:t>
          </a:r>
          <a:endParaRPr lang="en-SG" sz="1100" b="1"/>
        </a:p>
      </xdr:txBody>
    </xdr:sp>
    <xdr:clientData/>
  </xdr:twoCellAnchor>
  <xdr:twoCellAnchor>
    <xdr:from>
      <xdr:col>5</xdr:col>
      <xdr:colOff>2338740</xdr:colOff>
      <xdr:row>37</xdr:row>
      <xdr:rowOff>71444</xdr:rowOff>
    </xdr:from>
    <xdr:to>
      <xdr:col>7</xdr:col>
      <xdr:colOff>181100</xdr:colOff>
      <xdr:row>39</xdr:row>
      <xdr:rowOff>47045</xdr:rowOff>
    </xdr:to>
    <xdr:sp macro="" textlink="">
      <xdr:nvSpPr>
        <xdr:cNvPr id="10" name="TextBox 9"/>
        <xdr:cNvSpPr txBox="1"/>
      </xdr:nvSpPr>
      <xdr:spPr>
        <a:xfrm>
          <a:off x="11316053" y="8358194"/>
          <a:ext cx="3366860"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a:t>
          </a:r>
          <a:r>
            <a:rPr lang="en-SG" sz="1100" b="1"/>
            <a:t>do not have any more expenses to declare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3024181</xdr:colOff>
      <xdr:row>6</xdr:row>
      <xdr:rowOff>178595</xdr:rowOff>
    </xdr:from>
    <xdr:to>
      <xdr:col>10</xdr:col>
      <xdr:colOff>2505068</xdr:colOff>
      <xdr:row>9</xdr:row>
      <xdr:rowOff>64295</xdr:rowOff>
    </xdr:to>
    <xdr:pic>
      <xdr:nvPicPr>
        <xdr:cNvPr id="5" name="Picture 6"/>
        <xdr:cNvPicPr>
          <a:picLocks noChangeAspect="1" noChangeArrowheads="1"/>
        </xdr:cNvPicPr>
      </xdr:nvPicPr>
      <xdr:blipFill>
        <a:blip xmlns:r="http://schemas.openxmlformats.org/officeDocument/2006/relationships" r:embed="rId1" cstate="print"/>
        <a:srcRect l="14626" t="40611" r="27896" b="46432"/>
        <a:stretch>
          <a:fillRect/>
        </a:stretch>
      </xdr:blipFill>
      <xdr:spPr bwMode="auto">
        <a:xfrm>
          <a:off x="18635656" y="1473995"/>
          <a:ext cx="5567362" cy="895350"/>
        </a:xfrm>
        <a:prstGeom prst="rect">
          <a:avLst/>
        </a:prstGeom>
        <a:noFill/>
        <a:ln w="9525">
          <a:noFill/>
          <a:miter lim="800000"/>
          <a:headEnd/>
          <a:tailEnd/>
        </a:ln>
      </xdr:spPr>
    </xdr:pic>
    <xdr:clientData/>
  </xdr:twoCellAnchor>
  <xdr:twoCellAnchor>
    <xdr:from>
      <xdr:col>5</xdr:col>
      <xdr:colOff>642938</xdr:colOff>
      <xdr:row>1</xdr:row>
      <xdr:rowOff>83344</xdr:rowOff>
    </xdr:from>
    <xdr:to>
      <xdr:col>5</xdr:col>
      <xdr:colOff>2176463</xdr:colOff>
      <xdr:row>3</xdr:row>
      <xdr:rowOff>134906</xdr:rowOff>
    </xdr:to>
    <xdr:sp macro="" textlink="">
      <xdr:nvSpPr>
        <xdr:cNvPr id="6" name="Rectangle 5">
          <a:hlinkClick xmlns:r="http://schemas.openxmlformats.org/officeDocument/2006/relationships" r:id="rId2"/>
        </xdr:cNvPr>
        <xdr:cNvSpPr/>
      </xdr:nvSpPr>
      <xdr:spPr>
        <a:xfrm>
          <a:off x="8798719" y="273844"/>
          <a:ext cx="15335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EDIT</a:t>
          </a:r>
          <a:r>
            <a:rPr lang="en-US" sz="900" b="1" baseline="0">
              <a:latin typeface="Arial" pitchFamily="34" charset="0"/>
              <a:cs typeface="Arial" pitchFamily="34" charset="0"/>
            </a:rPr>
            <a:t> MY PARTICULARS</a:t>
          </a:r>
          <a:endParaRPr lang="en-US" sz="900" b="1">
            <a:latin typeface="Arial" pitchFamily="34" charset="0"/>
            <a:cs typeface="Arial" pitchFamily="34" charset="0"/>
          </a:endParaRPr>
        </a:p>
      </xdr:txBody>
    </xdr:sp>
    <xdr:clientData/>
  </xdr:twoCellAnchor>
  <xdr:twoCellAnchor>
    <xdr:from>
      <xdr:col>5</xdr:col>
      <xdr:colOff>726294</xdr:colOff>
      <xdr:row>38</xdr:row>
      <xdr:rowOff>83350</xdr:rowOff>
    </xdr:from>
    <xdr:to>
      <xdr:col>6</xdr:col>
      <xdr:colOff>1723810</xdr:colOff>
      <xdr:row>40</xdr:row>
      <xdr:rowOff>42529</xdr:rowOff>
    </xdr:to>
    <xdr:sp macro="" textlink="">
      <xdr:nvSpPr>
        <xdr:cNvPr id="10" name="TextBox 9"/>
        <xdr:cNvSpPr txBox="1"/>
      </xdr:nvSpPr>
      <xdr:spPr>
        <a:xfrm>
          <a:off x="8882075" y="9310694"/>
          <a:ext cx="3366860"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have other type of expenses to declare</a:t>
          </a:r>
          <a:endParaRPr lang="en-SG" sz="1100" b="1"/>
        </a:p>
      </xdr:txBody>
    </xdr:sp>
    <xdr:clientData/>
  </xdr:twoCellAnchor>
  <xdr:twoCellAnchor>
    <xdr:from>
      <xdr:col>7</xdr:col>
      <xdr:colOff>17023</xdr:colOff>
      <xdr:row>38</xdr:row>
      <xdr:rowOff>83351</xdr:rowOff>
    </xdr:from>
    <xdr:to>
      <xdr:col>8</xdr:col>
      <xdr:colOff>395414</xdr:colOff>
      <xdr:row>40</xdr:row>
      <xdr:rowOff>58952</xdr:rowOff>
    </xdr:to>
    <xdr:sp macro="" textlink="">
      <xdr:nvSpPr>
        <xdr:cNvPr id="11" name="TextBox 10"/>
        <xdr:cNvSpPr txBox="1"/>
      </xdr:nvSpPr>
      <xdr:spPr>
        <a:xfrm>
          <a:off x="12637648" y="9310695"/>
          <a:ext cx="3366860"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a:t>
          </a:r>
          <a:r>
            <a:rPr lang="en-SG" sz="1100" b="1"/>
            <a:t>do not have any more expenses to declare</a:t>
          </a:r>
        </a:p>
      </xdr:txBody>
    </xdr:sp>
    <xdr:clientData/>
  </xdr:twoCellAnchor>
  <xdr:twoCellAnchor>
    <xdr:from>
      <xdr:col>5</xdr:col>
      <xdr:colOff>1464433</xdr:colOff>
      <xdr:row>40</xdr:row>
      <xdr:rowOff>119060</xdr:rowOff>
    </xdr:from>
    <xdr:to>
      <xdr:col>6</xdr:col>
      <xdr:colOff>666714</xdr:colOff>
      <xdr:row>43</xdr:row>
      <xdr:rowOff>51560</xdr:rowOff>
    </xdr:to>
    <xdr:sp macro="" textlink="">
      <xdr:nvSpPr>
        <xdr:cNvPr id="12" name="Rectangle 11">
          <a:hlinkClick xmlns:r="http://schemas.openxmlformats.org/officeDocument/2006/relationships" r:id="rId3"/>
        </xdr:cNvPr>
        <xdr:cNvSpPr/>
      </xdr:nvSpPr>
      <xdr:spPr>
        <a:xfrm>
          <a:off x="9620214" y="9727404"/>
          <a:ext cx="15716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 TO MAIN MENU</a:t>
          </a:r>
        </a:p>
      </xdr:txBody>
    </xdr:sp>
    <xdr:clientData/>
  </xdr:twoCellAnchor>
  <xdr:twoCellAnchor>
    <xdr:from>
      <xdr:col>7</xdr:col>
      <xdr:colOff>1185818</xdr:colOff>
      <xdr:row>40</xdr:row>
      <xdr:rowOff>135726</xdr:rowOff>
    </xdr:from>
    <xdr:to>
      <xdr:col>7</xdr:col>
      <xdr:colOff>2709818</xdr:colOff>
      <xdr:row>43</xdr:row>
      <xdr:rowOff>68226</xdr:rowOff>
    </xdr:to>
    <xdr:sp macro="" textlink="">
      <xdr:nvSpPr>
        <xdr:cNvPr id="13" name="Rectangle 12">
          <a:hlinkClick xmlns:r="http://schemas.openxmlformats.org/officeDocument/2006/relationships" r:id="rId4"/>
        </xdr:cNvPr>
        <xdr:cNvSpPr/>
      </xdr:nvSpPr>
      <xdr:spPr>
        <a:xfrm>
          <a:off x="13806443" y="9744070"/>
          <a:ext cx="1524000"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PROCEED</a:t>
          </a:r>
          <a:r>
            <a:rPr lang="en-US" sz="900" b="1" baseline="0">
              <a:latin typeface="Arial" pitchFamily="34" charset="0"/>
              <a:cs typeface="Arial" pitchFamily="34" charset="0"/>
            </a:rPr>
            <a:t> TO SUMMARY OF CLAIMS</a:t>
          </a:r>
          <a:endParaRPr lang="en-US" sz="900" b="1">
            <a:latin typeface="Arial" pitchFamily="34" charset="0"/>
            <a:cs typeface="Arial" pitchFamily="34" charset="0"/>
          </a:endParaRPr>
        </a:p>
      </xdr:txBody>
    </xdr:sp>
    <xdr:clientData/>
  </xdr:twoCellAnchor>
  <xdr:twoCellAnchor>
    <xdr:from>
      <xdr:col>6</xdr:col>
      <xdr:colOff>1662068</xdr:colOff>
      <xdr:row>39</xdr:row>
      <xdr:rowOff>40476</xdr:rowOff>
    </xdr:from>
    <xdr:to>
      <xdr:col>7</xdr:col>
      <xdr:colOff>52343</xdr:colOff>
      <xdr:row>43</xdr:row>
      <xdr:rowOff>88101</xdr:rowOff>
    </xdr:to>
    <xdr:grpSp>
      <xdr:nvGrpSpPr>
        <xdr:cNvPr id="14" name="Group 13"/>
        <xdr:cNvGrpSpPr/>
      </xdr:nvGrpSpPr>
      <xdr:grpSpPr>
        <a:xfrm>
          <a:off x="12187193" y="9458320"/>
          <a:ext cx="485775" cy="809625"/>
          <a:chOff x="3034393" y="7538357"/>
          <a:chExt cx="485775" cy="1009650"/>
        </a:xfrm>
      </xdr:grpSpPr>
      <xdr:cxnSp macro="">
        <xdr:nvCxnSpPr>
          <xdr:cNvPr id="15" name="Straight Connector 14"/>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6" name="TextBox 15"/>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1012022</xdr:colOff>
      <xdr:row>38</xdr:row>
      <xdr:rowOff>83343</xdr:rowOff>
    </xdr:from>
    <xdr:to>
      <xdr:col>4</xdr:col>
      <xdr:colOff>1250147</xdr:colOff>
      <xdr:row>41</xdr:row>
      <xdr:rowOff>15843</xdr:rowOff>
    </xdr:to>
    <xdr:sp macro="" textlink="">
      <xdr:nvSpPr>
        <xdr:cNvPr id="2" name="Rectangle 1">
          <a:hlinkClick xmlns:r="http://schemas.openxmlformats.org/officeDocument/2006/relationships" r:id="rId1"/>
        </xdr:cNvPr>
        <xdr:cNvSpPr/>
      </xdr:nvSpPr>
      <xdr:spPr>
        <a:xfrm>
          <a:off x="5714991" y="8798718"/>
          <a:ext cx="15716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a:t>
          </a:r>
          <a:r>
            <a:rPr lang="en-US" sz="900" b="1" baseline="0">
              <a:latin typeface="Arial" pitchFamily="34" charset="0"/>
              <a:cs typeface="Arial" pitchFamily="34" charset="0"/>
            </a:rPr>
            <a:t> TO MAIN MENU</a:t>
          </a:r>
          <a:endParaRPr lang="en-US" sz="900" b="1">
            <a:latin typeface="Arial" pitchFamily="34" charset="0"/>
            <a:cs typeface="Arial" pitchFamily="34" charset="0"/>
          </a:endParaRPr>
        </a:p>
      </xdr:txBody>
    </xdr:sp>
    <xdr:clientData/>
  </xdr:twoCellAnchor>
  <xdr:twoCellAnchor>
    <xdr:from>
      <xdr:col>5</xdr:col>
      <xdr:colOff>2447899</xdr:colOff>
      <xdr:row>38</xdr:row>
      <xdr:rowOff>64290</xdr:rowOff>
    </xdr:from>
    <xdr:to>
      <xdr:col>6</xdr:col>
      <xdr:colOff>1381106</xdr:colOff>
      <xdr:row>40</xdr:row>
      <xdr:rowOff>187290</xdr:rowOff>
    </xdr:to>
    <xdr:sp macro="" textlink="">
      <xdr:nvSpPr>
        <xdr:cNvPr id="4" name="Rectangle 3">
          <a:hlinkClick xmlns:r="http://schemas.openxmlformats.org/officeDocument/2006/relationships" r:id="rId2"/>
        </xdr:cNvPr>
        <xdr:cNvSpPr/>
      </xdr:nvSpPr>
      <xdr:spPr>
        <a:xfrm>
          <a:off x="9925024" y="8779665"/>
          <a:ext cx="1552582"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PROCEED</a:t>
          </a:r>
          <a:r>
            <a:rPr lang="en-US" sz="900" b="1" baseline="0">
              <a:latin typeface="Arial" pitchFamily="34" charset="0"/>
              <a:cs typeface="Arial" pitchFamily="34" charset="0"/>
            </a:rPr>
            <a:t> TO SUMMARY OF CLAIMS</a:t>
          </a:r>
          <a:endParaRPr lang="en-US" sz="900" b="1">
            <a:latin typeface="Arial" pitchFamily="34" charset="0"/>
            <a:cs typeface="Arial" pitchFamily="34" charset="0"/>
          </a:endParaRPr>
        </a:p>
      </xdr:txBody>
    </xdr:sp>
    <xdr:clientData/>
  </xdr:twoCellAnchor>
  <xdr:twoCellAnchor>
    <xdr:from>
      <xdr:col>5</xdr:col>
      <xdr:colOff>595312</xdr:colOff>
      <xdr:row>1</xdr:row>
      <xdr:rowOff>83344</xdr:rowOff>
    </xdr:from>
    <xdr:to>
      <xdr:col>5</xdr:col>
      <xdr:colOff>2128837</xdr:colOff>
      <xdr:row>3</xdr:row>
      <xdr:rowOff>134906</xdr:rowOff>
    </xdr:to>
    <xdr:sp macro="" textlink="">
      <xdr:nvSpPr>
        <xdr:cNvPr id="5" name="Rectangle 4">
          <a:hlinkClick xmlns:r="http://schemas.openxmlformats.org/officeDocument/2006/relationships" r:id="rId3"/>
        </xdr:cNvPr>
        <xdr:cNvSpPr/>
      </xdr:nvSpPr>
      <xdr:spPr>
        <a:xfrm>
          <a:off x="8072437" y="273844"/>
          <a:ext cx="15335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EDIT</a:t>
          </a:r>
          <a:r>
            <a:rPr lang="en-US" sz="900" b="1" baseline="0">
              <a:latin typeface="Arial" pitchFamily="34" charset="0"/>
              <a:cs typeface="Arial" pitchFamily="34" charset="0"/>
            </a:rPr>
            <a:t> MY PARTICULARS</a:t>
          </a:r>
          <a:endParaRPr lang="en-US" sz="900" b="1">
            <a:latin typeface="Arial" pitchFamily="34" charset="0"/>
            <a:cs typeface="Arial" pitchFamily="34" charset="0"/>
          </a:endParaRPr>
        </a:p>
      </xdr:txBody>
    </xdr:sp>
    <xdr:clientData/>
  </xdr:twoCellAnchor>
  <xdr:twoCellAnchor>
    <xdr:from>
      <xdr:col>5</xdr:col>
      <xdr:colOff>971524</xdr:colOff>
      <xdr:row>36</xdr:row>
      <xdr:rowOff>183353</xdr:rowOff>
    </xdr:from>
    <xdr:to>
      <xdr:col>5</xdr:col>
      <xdr:colOff>1457299</xdr:colOff>
      <xdr:row>41</xdr:row>
      <xdr:rowOff>40478</xdr:rowOff>
    </xdr:to>
    <xdr:grpSp>
      <xdr:nvGrpSpPr>
        <xdr:cNvPr id="6" name="Group 5"/>
        <xdr:cNvGrpSpPr/>
      </xdr:nvGrpSpPr>
      <xdr:grpSpPr>
        <a:xfrm>
          <a:off x="8448649" y="8517728"/>
          <a:ext cx="485775" cy="809625"/>
          <a:chOff x="3034393" y="7538357"/>
          <a:chExt cx="485775" cy="1009650"/>
        </a:xfrm>
      </xdr:grpSpPr>
      <xdr:cxnSp macro="">
        <xdr:nvCxnSpPr>
          <xdr:cNvPr id="7" name="Straight Connector 6"/>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8" name="TextBox 7"/>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3</xdr:col>
      <xdr:colOff>178626</xdr:colOff>
      <xdr:row>36</xdr:row>
      <xdr:rowOff>59535</xdr:rowOff>
    </xdr:from>
    <xdr:to>
      <xdr:col>5</xdr:col>
      <xdr:colOff>771330</xdr:colOff>
      <xdr:row>38</xdr:row>
      <xdr:rowOff>18714</xdr:rowOff>
    </xdr:to>
    <xdr:sp macro="" textlink="">
      <xdr:nvSpPr>
        <xdr:cNvPr id="9" name="TextBox 8"/>
        <xdr:cNvSpPr txBox="1"/>
      </xdr:nvSpPr>
      <xdr:spPr>
        <a:xfrm>
          <a:off x="4881595" y="8393910"/>
          <a:ext cx="3366860"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have other type of expenses to declare</a:t>
          </a:r>
          <a:endParaRPr lang="en-SG" sz="1100" b="1"/>
        </a:p>
      </xdr:txBody>
    </xdr:sp>
    <xdr:clientData/>
  </xdr:twoCellAnchor>
  <xdr:twoCellAnchor>
    <xdr:from>
      <xdr:col>5</xdr:col>
      <xdr:colOff>1690941</xdr:colOff>
      <xdr:row>36</xdr:row>
      <xdr:rowOff>59536</xdr:rowOff>
    </xdr:from>
    <xdr:to>
      <xdr:col>6</xdr:col>
      <xdr:colOff>1809776</xdr:colOff>
      <xdr:row>38</xdr:row>
      <xdr:rowOff>35137</xdr:rowOff>
    </xdr:to>
    <xdr:sp macro="" textlink="">
      <xdr:nvSpPr>
        <xdr:cNvPr id="10" name="TextBox 9"/>
        <xdr:cNvSpPr txBox="1"/>
      </xdr:nvSpPr>
      <xdr:spPr>
        <a:xfrm>
          <a:off x="9168066" y="8393911"/>
          <a:ext cx="2738210"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a:t>
          </a:r>
          <a:r>
            <a:rPr lang="en-SG" sz="1100" b="1"/>
            <a:t>do not have any more expenses to declare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631034</xdr:colOff>
      <xdr:row>13</xdr:row>
      <xdr:rowOff>247650</xdr:rowOff>
    </xdr:from>
    <xdr:to>
      <xdr:col>2</xdr:col>
      <xdr:colOff>1716884</xdr:colOff>
      <xdr:row>13</xdr:row>
      <xdr:rowOff>752475</xdr:rowOff>
    </xdr:to>
    <xdr:sp macro="" textlink="">
      <xdr:nvSpPr>
        <xdr:cNvPr id="2" name="Rectangle 1">
          <a:hlinkClick xmlns:r="http://schemas.openxmlformats.org/officeDocument/2006/relationships" r:id="rId1"/>
        </xdr:cNvPr>
        <xdr:cNvSpPr/>
      </xdr:nvSpPr>
      <xdr:spPr>
        <a:xfrm>
          <a:off x="3926684" y="4267200"/>
          <a:ext cx="1085850" cy="504825"/>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Proxy A</a:t>
          </a:r>
        </a:p>
      </xdr:txBody>
    </xdr:sp>
    <xdr:clientData/>
  </xdr:twoCellAnchor>
  <xdr:twoCellAnchor>
    <xdr:from>
      <xdr:col>2</xdr:col>
      <xdr:colOff>638178</xdr:colOff>
      <xdr:row>14</xdr:row>
      <xdr:rowOff>180975</xdr:rowOff>
    </xdr:from>
    <xdr:to>
      <xdr:col>2</xdr:col>
      <xdr:colOff>1724028</xdr:colOff>
      <xdr:row>14</xdr:row>
      <xdr:rowOff>685800</xdr:rowOff>
    </xdr:to>
    <xdr:sp macro="" textlink="">
      <xdr:nvSpPr>
        <xdr:cNvPr id="3" name="Rectangle 2">
          <a:hlinkClick xmlns:r="http://schemas.openxmlformats.org/officeDocument/2006/relationships" r:id="rId2"/>
        </xdr:cNvPr>
        <xdr:cNvSpPr/>
      </xdr:nvSpPr>
      <xdr:spPr>
        <a:xfrm>
          <a:off x="3933828" y="5210175"/>
          <a:ext cx="1085850" cy="504825"/>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Proxy B</a:t>
          </a:r>
        </a:p>
      </xdr:txBody>
    </xdr:sp>
    <xdr:clientData/>
  </xdr:twoCellAnchor>
  <xdr:twoCellAnchor>
    <xdr:from>
      <xdr:col>2</xdr:col>
      <xdr:colOff>647703</xdr:colOff>
      <xdr:row>15</xdr:row>
      <xdr:rowOff>200025</xdr:rowOff>
    </xdr:from>
    <xdr:to>
      <xdr:col>2</xdr:col>
      <xdr:colOff>1733553</xdr:colOff>
      <xdr:row>15</xdr:row>
      <xdr:rowOff>704850</xdr:rowOff>
    </xdr:to>
    <xdr:sp macro="" textlink="">
      <xdr:nvSpPr>
        <xdr:cNvPr id="4" name="Rectangle 3">
          <a:hlinkClick xmlns:r="http://schemas.openxmlformats.org/officeDocument/2006/relationships" r:id="rId3"/>
        </xdr:cNvPr>
        <xdr:cNvSpPr/>
      </xdr:nvSpPr>
      <xdr:spPr>
        <a:xfrm>
          <a:off x="3943353" y="6238875"/>
          <a:ext cx="1085850" cy="504825"/>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Proxy C</a:t>
          </a:r>
        </a:p>
      </xdr:txBody>
    </xdr:sp>
    <xdr:clientData/>
  </xdr:twoCellAnchor>
  <xdr:twoCellAnchor>
    <xdr:from>
      <xdr:col>1</xdr:col>
      <xdr:colOff>1940711</xdr:colOff>
      <xdr:row>20</xdr:row>
      <xdr:rowOff>71436</xdr:rowOff>
    </xdr:from>
    <xdr:to>
      <xdr:col>2</xdr:col>
      <xdr:colOff>988211</xdr:colOff>
      <xdr:row>23</xdr:row>
      <xdr:rowOff>3936</xdr:rowOff>
    </xdr:to>
    <xdr:sp macro="" textlink="">
      <xdr:nvSpPr>
        <xdr:cNvPr id="5" name="Rectangle 4">
          <a:hlinkClick xmlns:r="http://schemas.openxmlformats.org/officeDocument/2006/relationships" r:id="rId4"/>
        </xdr:cNvPr>
        <xdr:cNvSpPr/>
      </xdr:nvSpPr>
      <xdr:spPr>
        <a:xfrm>
          <a:off x="2547930" y="8286749"/>
          <a:ext cx="1524000" cy="504000"/>
        </a:xfrm>
        <a:prstGeom prst="rect">
          <a:avLst/>
        </a:prstGeom>
        <a:solidFill>
          <a:srgbClr val="0E31E2"/>
        </a:solidFill>
        <a:ln w="25400" cap="flat" cmpd="sng" algn="ctr">
          <a:gradFill>
            <a:gsLst>
              <a:gs pos="0">
                <a:srgbClr val="1F497D"/>
              </a:gs>
              <a:gs pos="50000">
                <a:srgbClr val="4F81BD">
                  <a:tint val="44500"/>
                  <a:satMod val="160000"/>
                </a:srgbClr>
              </a:gs>
              <a:gs pos="100000">
                <a:srgbClr val="4F81BD">
                  <a:tint val="23500"/>
                  <a:satMod val="160000"/>
                </a:srgbClr>
              </a:gs>
            </a:gsLst>
            <a:lin ang="5400000" scaled="0"/>
          </a:gradFill>
          <a:prstDash val="solid"/>
        </a:ln>
        <a:effectLst/>
        <a:scene3d>
          <a:camera prst="orthographicFront"/>
          <a:lightRig rig="threePt" dir="t"/>
        </a:scene3d>
        <a:sp3d>
          <a:bevelT w="152400" h="50800" prst="softRound"/>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900" b="1" i="0" u="none" strike="noStrike" kern="0" cap="none" spc="0" normalizeH="0" baseline="0" noProof="0">
              <a:ln>
                <a:noFill/>
              </a:ln>
              <a:solidFill>
                <a:sysClr val="window" lastClr="FFFFFF"/>
              </a:solidFill>
              <a:effectLst/>
              <a:uLnTx/>
              <a:uFillTx/>
              <a:latin typeface="Arial" pitchFamily="34" charset="0"/>
              <a:ea typeface="+mn-ea"/>
              <a:cs typeface="Arial" pitchFamily="34" charset="0"/>
            </a:rPr>
            <a:t>BACK TO SERVICES</a:t>
          </a:r>
        </a:p>
      </xdr:txBody>
    </xdr:sp>
    <xdr:clientData/>
  </xdr:twoCellAnchor>
  <xdr:twoCellAnchor>
    <xdr:from>
      <xdr:col>5</xdr:col>
      <xdr:colOff>369094</xdr:colOff>
      <xdr:row>1</xdr:row>
      <xdr:rowOff>83344</xdr:rowOff>
    </xdr:from>
    <xdr:to>
      <xdr:col>8</xdr:col>
      <xdr:colOff>80963</xdr:colOff>
      <xdr:row>3</xdr:row>
      <xdr:rowOff>134906</xdr:rowOff>
    </xdr:to>
    <xdr:sp macro="" textlink="">
      <xdr:nvSpPr>
        <xdr:cNvPr id="6" name="Rectangle 5">
          <a:hlinkClick xmlns:r="http://schemas.openxmlformats.org/officeDocument/2006/relationships" r:id="rId5"/>
        </xdr:cNvPr>
        <xdr:cNvSpPr/>
      </xdr:nvSpPr>
      <xdr:spPr>
        <a:xfrm>
          <a:off x="10072688" y="273844"/>
          <a:ext cx="15335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EDIT</a:t>
          </a:r>
          <a:r>
            <a:rPr lang="en-US" sz="900" b="1" baseline="0">
              <a:latin typeface="Arial" pitchFamily="34" charset="0"/>
              <a:cs typeface="Arial" pitchFamily="34" charset="0"/>
            </a:rPr>
            <a:t> MY PARTICULARS</a:t>
          </a:r>
          <a:endParaRPr lang="en-US" sz="900" b="1">
            <a:latin typeface="Arial" pitchFamily="34" charset="0"/>
            <a:cs typeface="Arial" pitchFamily="34" charset="0"/>
          </a:endParaRPr>
        </a:p>
      </xdr:txBody>
    </xdr:sp>
    <xdr:clientData/>
  </xdr:twoCellAnchor>
  <xdr:twoCellAnchor>
    <xdr:from>
      <xdr:col>2</xdr:col>
      <xdr:colOff>2178837</xdr:colOff>
      <xdr:row>20</xdr:row>
      <xdr:rowOff>90490</xdr:rowOff>
    </xdr:from>
    <xdr:to>
      <xdr:col>3</xdr:col>
      <xdr:colOff>1154900</xdr:colOff>
      <xdr:row>23</xdr:row>
      <xdr:rowOff>22990</xdr:rowOff>
    </xdr:to>
    <xdr:sp macro="" textlink="">
      <xdr:nvSpPr>
        <xdr:cNvPr id="7" name="Rectangle 6">
          <a:hlinkClick xmlns:r="http://schemas.openxmlformats.org/officeDocument/2006/relationships" r:id="rId6"/>
        </xdr:cNvPr>
        <xdr:cNvSpPr/>
      </xdr:nvSpPr>
      <xdr:spPr>
        <a:xfrm>
          <a:off x="5262556" y="8305803"/>
          <a:ext cx="15716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a:t>
          </a:r>
          <a:r>
            <a:rPr lang="en-US" sz="900" b="1" baseline="0">
              <a:latin typeface="Arial" pitchFamily="34" charset="0"/>
              <a:cs typeface="Arial" pitchFamily="34" charset="0"/>
            </a:rPr>
            <a:t> TO MAIN MENU</a:t>
          </a:r>
          <a:endParaRPr lang="en-US" sz="900" b="1">
            <a:latin typeface="Arial" pitchFamily="34" charset="0"/>
            <a:cs typeface="Arial" pitchFamily="34" charset="0"/>
          </a:endParaRPr>
        </a:p>
      </xdr:txBody>
    </xdr:sp>
    <xdr:clientData/>
  </xdr:twoCellAnchor>
  <xdr:twoCellAnchor>
    <xdr:from>
      <xdr:col>4</xdr:col>
      <xdr:colOff>102378</xdr:colOff>
      <xdr:row>20</xdr:row>
      <xdr:rowOff>71437</xdr:rowOff>
    </xdr:from>
    <xdr:to>
      <xdr:col>4</xdr:col>
      <xdr:colOff>1654960</xdr:colOff>
      <xdr:row>23</xdr:row>
      <xdr:rowOff>3937</xdr:rowOff>
    </xdr:to>
    <xdr:sp macro="" textlink="">
      <xdr:nvSpPr>
        <xdr:cNvPr id="8" name="Rectangle 7">
          <a:hlinkClick xmlns:r="http://schemas.openxmlformats.org/officeDocument/2006/relationships" r:id="rId7"/>
        </xdr:cNvPr>
        <xdr:cNvSpPr/>
      </xdr:nvSpPr>
      <xdr:spPr>
        <a:xfrm>
          <a:off x="8055753" y="8286750"/>
          <a:ext cx="1552582"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PROCEED</a:t>
          </a:r>
          <a:r>
            <a:rPr lang="en-US" sz="900" b="1" baseline="0">
              <a:latin typeface="Arial" pitchFamily="34" charset="0"/>
              <a:cs typeface="Arial" pitchFamily="34" charset="0"/>
            </a:rPr>
            <a:t> TO SUMMARY OF CLAIMS</a:t>
          </a:r>
          <a:endParaRPr lang="en-US" sz="900" b="1">
            <a:latin typeface="Arial" pitchFamily="34" charset="0"/>
            <a:cs typeface="Arial" pitchFamily="34" charset="0"/>
          </a:endParaRPr>
        </a:p>
      </xdr:txBody>
    </xdr:sp>
    <xdr:clientData/>
  </xdr:twoCellAnchor>
  <xdr:twoCellAnchor>
    <xdr:from>
      <xdr:col>3</xdr:col>
      <xdr:colOff>1757342</xdr:colOff>
      <xdr:row>19</xdr:row>
      <xdr:rowOff>0</xdr:rowOff>
    </xdr:from>
    <xdr:to>
      <xdr:col>3</xdr:col>
      <xdr:colOff>2243117</xdr:colOff>
      <xdr:row>23</xdr:row>
      <xdr:rowOff>47625</xdr:rowOff>
    </xdr:to>
    <xdr:grpSp>
      <xdr:nvGrpSpPr>
        <xdr:cNvPr id="9" name="Group 8"/>
        <xdr:cNvGrpSpPr/>
      </xdr:nvGrpSpPr>
      <xdr:grpSpPr>
        <a:xfrm>
          <a:off x="7436623" y="8024813"/>
          <a:ext cx="485775" cy="809625"/>
          <a:chOff x="3034393" y="7538357"/>
          <a:chExt cx="485775" cy="1009650"/>
        </a:xfrm>
      </xdr:grpSpPr>
      <xdr:cxnSp macro="">
        <xdr:nvCxnSpPr>
          <xdr:cNvPr id="10" name="Straight Connector 9"/>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1" name="TextBox 10"/>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2</xdr:col>
      <xdr:colOff>1362060</xdr:colOff>
      <xdr:row>19</xdr:row>
      <xdr:rowOff>9524</xdr:rowOff>
    </xdr:from>
    <xdr:to>
      <xdr:col>2</xdr:col>
      <xdr:colOff>1847835</xdr:colOff>
      <xdr:row>23</xdr:row>
      <xdr:rowOff>45243</xdr:rowOff>
    </xdr:to>
    <xdr:grpSp>
      <xdr:nvGrpSpPr>
        <xdr:cNvPr id="12" name="Group 11"/>
        <xdr:cNvGrpSpPr/>
      </xdr:nvGrpSpPr>
      <xdr:grpSpPr>
        <a:xfrm>
          <a:off x="4445779" y="8034337"/>
          <a:ext cx="485775" cy="797719"/>
          <a:chOff x="3034393" y="7538357"/>
          <a:chExt cx="485775" cy="1009650"/>
        </a:xfrm>
      </xdr:grpSpPr>
      <xdr:cxnSp macro="">
        <xdr:nvCxnSpPr>
          <xdr:cNvPr id="13" name="Straight Connector 12"/>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4" name="TextBox 13"/>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1</xdr:col>
      <xdr:colOff>1262061</xdr:colOff>
      <xdr:row>18</xdr:row>
      <xdr:rowOff>23826</xdr:rowOff>
    </xdr:from>
    <xdr:to>
      <xdr:col>2</xdr:col>
      <xdr:colOff>1333501</xdr:colOff>
      <xdr:row>19</xdr:row>
      <xdr:rowOff>185411</xdr:rowOff>
    </xdr:to>
    <xdr:sp macro="" textlink="">
      <xdr:nvSpPr>
        <xdr:cNvPr id="15" name="TextBox 14"/>
        <xdr:cNvSpPr txBox="1"/>
      </xdr:nvSpPr>
      <xdr:spPr>
        <a:xfrm>
          <a:off x="1869280" y="7870045"/>
          <a:ext cx="2547940"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 want</a:t>
          </a:r>
          <a:r>
            <a:rPr lang="en-SG" sz="1100" b="1" baseline="0"/>
            <a:t> to go back to services page</a:t>
          </a:r>
          <a:endParaRPr lang="en-SG" sz="1100" b="1"/>
        </a:p>
      </xdr:txBody>
    </xdr:sp>
    <xdr:clientData/>
  </xdr:twoCellAnchor>
  <xdr:twoCellAnchor>
    <xdr:from>
      <xdr:col>3</xdr:col>
      <xdr:colOff>2129084</xdr:colOff>
      <xdr:row>18</xdr:row>
      <xdr:rowOff>33342</xdr:rowOff>
    </xdr:from>
    <xdr:to>
      <xdr:col>5</xdr:col>
      <xdr:colOff>319106</xdr:colOff>
      <xdr:row>20</xdr:row>
      <xdr:rowOff>20849</xdr:rowOff>
    </xdr:to>
    <xdr:sp macro="" textlink="">
      <xdr:nvSpPr>
        <xdr:cNvPr id="17" name="TextBox 16"/>
        <xdr:cNvSpPr txBox="1"/>
      </xdr:nvSpPr>
      <xdr:spPr>
        <a:xfrm>
          <a:off x="7808365" y="7879561"/>
          <a:ext cx="2738210"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 do not have any more expenses to declare</a:t>
          </a:r>
        </a:p>
      </xdr:txBody>
    </xdr:sp>
    <xdr:clientData/>
  </xdr:twoCellAnchor>
  <xdr:twoCellAnchor>
    <xdr:from>
      <xdr:col>2</xdr:col>
      <xdr:colOff>1751392</xdr:colOff>
      <xdr:row>18</xdr:row>
      <xdr:rowOff>23827</xdr:rowOff>
    </xdr:from>
    <xdr:to>
      <xdr:col>3</xdr:col>
      <xdr:colOff>1690726</xdr:colOff>
      <xdr:row>20</xdr:row>
      <xdr:rowOff>11334</xdr:rowOff>
    </xdr:to>
    <xdr:sp macro="" textlink="">
      <xdr:nvSpPr>
        <xdr:cNvPr id="18" name="TextBox 17"/>
        <xdr:cNvSpPr txBox="1"/>
      </xdr:nvSpPr>
      <xdr:spPr>
        <a:xfrm>
          <a:off x="4835111" y="7870046"/>
          <a:ext cx="2534896"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 have other type of expenses to declare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881054</xdr:colOff>
      <xdr:row>41</xdr:row>
      <xdr:rowOff>47623</xdr:rowOff>
    </xdr:from>
    <xdr:to>
      <xdr:col>6</xdr:col>
      <xdr:colOff>309554</xdr:colOff>
      <xdr:row>43</xdr:row>
      <xdr:rowOff>170623</xdr:rowOff>
    </xdr:to>
    <xdr:sp macro="" textlink="">
      <xdr:nvSpPr>
        <xdr:cNvPr id="2" name="Rectangle 1">
          <a:hlinkClick xmlns:r="http://schemas.openxmlformats.org/officeDocument/2006/relationships" r:id="rId1"/>
        </xdr:cNvPr>
        <xdr:cNvSpPr/>
      </xdr:nvSpPr>
      <xdr:spPr>
        <a:xfrm>
          <a:off x="9608335" y="8977311"/>
          <a:ext cx="1524000"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 TO SERVICES</a:t>
          </a:r>
        </a:p>
      </xdr:txBody>
    </xdr:sp>
    <xdr:clientData/>
  </xdr:twoCellAnchor>
  <xdr:twoCellAnchor>
    <xdr:from>
      <xdr:col>2</xdr:col>
      <xdr:colOff>392897</xdr:colOff>
      <xdr:row>41</xdr:row>
      <xdr:rowOff>23812</xdr:rowOff>
    </xdr:from>
    <xdr:to>
      <xdr:col>2</xdr:col>
      <xdr:colOff>1964522</xdr:colOff>
      <xdr:row>43</xdr:row>
      <xdr:rowOff>146812</xdr:rowOff>
    </xdr:to>
    <xdr:sp macro="" textlink="">
      <xdr:nvSpPr>
        <xdr:cNvPr id="3" name="Rectangle 2">
          <a:hlinkClick xmlns:r="http://schemas.openxmlformats.org/officeDocument/2006/relationships" r:id="rId2"/>
        </xdr:cNvPr>
        <xdr:cNvSpPr/>
      </xdr:nvSpPr>
      <xdr:spPr>
        <a:xfrm>
          <a:off x="3690928" y="8953500"/>
          <a:ext cx="15716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 TO MAIN MENU</a:t>
          </a:r>
        </a:p>
      </xdr:txBody>
    </xdr:sp>
    <xdr:clientData/>
  </xdr:twoCellAnchor>
  <xdr:twoCellAnchor>
    <xdr:from>
      <xdr:col>3</xdr:col>
      <xdr:colOff>923907</xdr:colOff>
      <xdr:row>41</xdr:row>
      <xdr:rowOff>40478</xdr:rowOff>
    </xdr:from>
    <xdr:to>
      <xdr:col>4</xdr:col>
      <xdr:colOff>1281095</xdr:colOff>
      <xdr:row>43</xdr:row>
      <xdr:rowOff>163478</xdr:rowOff>
    </xdr:to>
    <xdr:sp macro="" textlink="">
      <xdr:nvSpPr>
        <xdr:cNvPr id="5" name="Rectangle 4">
          <a:hlinkClick xmlns:r="http://schemas.openxmlformats.org/officeDocument/2006/relationships" r:id="rId3"/>
        </xdr:cNvPr>
        <xdr:cNvSpPr/>
      </xdr:nvSpPr>
      <xdr:spPr>
        <a:xfrm>
          <a:off x="6388876" y="8970166"/>
          <a:ext cx="1524000"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PROCEED</a:t>
          </a:r>
          <a:r>
            <a:rPr lang="en-US" sz="900" b="1" baseline="0">
              <a:latin typeface="Arial" pitchFamily="34" charset="0"/>
              <a:cs typeface="Arial" pitchFamily="34" charset="0"/>
            </a:rPr>
            <a:t> TO SUMMARY OF CLAIMS</a:t>
          </a:r>
          <a:endParaRPr lang="en-US" sz="900" b="1">
            <a:latin typeface="Arial" pitchFamily="34" charset="0"/>
            <a:cs typeface="Arial" pitchFamily="34" charset="0"/>
          </a:endParaRPr>
        </a:p>
      </xdr:txBody>
    </xdr:sp>
    <xdr:clientData/>
  </xdr:twoCellAnchor>
  <xdr:twoCellAnchor>
    <xdr:from>
      <xdr:col>6</xdr:col>
      <xdr:colOff>1881172</xdr:colOff>
      <xdr:row>41</xdr:row>
      <xdr:rowOff>59530</xdr:rowOff>
    </xdr:from>
    <xdr:to>
      <xdr:col>7</xdr:col>
      <xdr:colOff>1404922</xdr:colOff>
      <xdr:row>43</xdr:row>
      <xdr:rowOff>182530</xdr:rowOff>
    </xdr:to>
    <xdr:sp macro="" textlink="">
      <xdr:nvSpPr>
        <xdr:cNvPr id="6" name="Rectangle 5">
          <a:hlinkClick xmlns:r="http://schemas.openxmlformats.org/officeDocument/2006/relationships" r:id="rId4"/>
        </xdr:cNvPr>
        <xdr:cNvSpPr/>
      </xdr:nvSpPr>
      <xdr:spPr>
        <a:xfrm>
          <a:off x="12703953" y="8989218"/>
          <a:ext cx="1619250"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CHOOSE ANOTHER PROXY</a:t>
          </a:r>
        </a:p>
      </xdr:txBody>
    </xdr:sp>
    <xdr:clientData/>
  </xdr:twoCellAnchor>
  <xdr:twoCellAnchor>
    <xdr:from>
      <xdr:col>5</xdr:col>
      <xdr:colOff>642937</xdr:colOff>
      <xdr:row>1</xdr:row>
      <xdr:rowOff>95250</xdr:rowOff>
    </xdr:from>
    <xdr:to>
      <xdr:col>6</xdr:col>
      <xdr:colOff>80962</xdr:colOff>
      <xdr:row>3</xdr:row>
      <xdr:rowOff>146812</xdr:rowOff>
    </xdr:to>
    <xdr:sp macro="" textlink="">
      <xdr:nvSpPr>
        <xdr:cNvPr id="7" name="Rectangle 6">
          <a:hlinkClick xmlns:r="http://schemas.openxmlformats.org/officeDocument/2006/relationships" r:id="rId5"/>
        </xdr:cNvPr>
        <xdr:cNvSpPr/>
      </xdr:nvSpPr>
      <xdr:spPr>
        <a:xfrm>
          <a:off x="9370218" y="285750"/>
          <a:ext cx="15335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EDIT</a:t>
          </a:r>
          <a:r>
            <a:rPr lang="en-US" sz="900" b="1" baseline="0">
              <a:latin typeface="Arial" pitchFamily="34" charset="0"/>
              <a:cs typeface="Arial" pitchFamily="34" charset="0"/>
            </a:rPr>
            <a:t> MY PARTICULARS</a:t>
          </a:r>
          <a:endParaRPr lang="en-US" sz="900" b="1">
            <a:latin typeface="Arial" pitchFamily="34" charset="0"/>
            <a:cs typeface="Arial" pitchFamily="34" charset="0"/>
          </a:endParaRPr>
        </a:p>
      </xdr:txBody>
    </xdr:sp>
    <xdr:clientData/>
  </xdr:twoCellAnchor>
  <xdr:twoCellAnchor>
    <xdr:from>
      <xdr:col>3</xdr:col>
      <xdr:colOff>119046</xdr:colOff>
      <xdr:row>40</xdr:row>
      <xdr:rowOff>-1</xdr:rowOff>
    </xdr:from>
    <xdr:to>
      <xdr:col>3</xdr:col>
      <xdr:colOff>604821</xdr:colOff>
      <xdr:row>44</xdr:row>
      <xdr:rowOff>47624</xdr:rowOff>
    </xdr:to>
    <xdr:grpSp>
      <xdr:nvGrpSpPr>
        <xdr:cNvPr id="8" name="Group 7"/>
        <xdr:cNvGrpSpPr/>
      </xdr:nvGrpSpPr>
      <xdr:grpSpPr>
        <a:xfrm>
          <a:off x="5584015" y="8739187"/>
          <a:ext cx="485775" cy="809625"/>
          <a:chOff x="3034393" y="7538357"/>
          <a:chExt cx="485775" cy="1009650"/>
        </a:xfrm>
      </xdr:grpSpPr>
      <xdr:cxnSp macro="">
        <xdr:nvCxnSpPr>
          <xdr:cNvPr id="9" name="Straight Connector 8"/>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0" name="TextBox 9"/>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4</xdr:col>
      <xdr:colOff>1985946</xdr:colOff>
      <xdr:row>39</xdr:row>
      <xdr:rowOff>176211</xdr:rowOff>
    </xdr:from>
    <xdr:to>
      <xdr:col>5</xdr:col>
      <xdr:colOff>376221</xdr:colOff>
      <xdr:row>44</xdr:row>
      <xdr:rowOff>23812</xdr:rowOff>
    </xdr:to>
    <xdr:grpSp>
      <xdr:nvGrpSpPr>
        <xdr:cNvPr id="11" name="Group 10"/>
        <xdr:cNvGrpSpPr/>
      </xdr:nvGrpSpPr>
      <xdr:grpSpPr>
        <a:xfrm>
          <a:off x="8617727" y="8724899"/>
          <a:ext cx="485775" cy="800101"/>
          <a:chOff x="3034393" y="7538357"/>
          <a:chExt cx="485775" cy="1009650"/>
        </a:xfrm>
      </xdr:grpSpPr>
      <xdr:cxnSp macro="">
        <xdr:nvCxnSpPr>
          <xdr:cNvPr id="12" name="Straight Connector 11"/>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3" name="TextBox 12"/>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6</xdr:col>
      <xdr:colOff>673877</xdr:colOff>
      <xdr:row>39</xdr:row>
      <xdr:rowOff>150017</xdr:rowOff>
    </xdr:from>
    <xdr:to>
      <xdr:col>6</xdr:col>
      <xdr:colOff>1159652</xdr:colOff>
      <xdr:row>43</xdr:row>
      <xdr:rowOff>188118</xdr:rowOff>
    </xdr:to>
    <xdr:grpSp>
      <xdr:nvGrpSpPr>
        <xdr:cNvPr id="14" name="Group 13"/>
        <xdr:cNvGrpSpPr/>
      </xdr:nvGrpSpPr>
      <xdr:grpSpPr>
        <a:xfrm>
          <a:off x="11496658" y="8698705"/>
          <a:ext cx="485775" cy="800101"/>
          <a:chOff x="3034393" y="7538357"/>
          <a:chExt cx="485775" cy="1009650"/>
        </a:xfrm>
      </xdr:grpSpPr>
      <xdr:cxnSp macro="">
        <xdr:nvCxnSpPr>
          <xdr:cNvPr id="15" name="Straight Connector 14"/>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6" name="TextBox 15"/>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6</xdr:col>
      <xdr:colOff>1178707</xdr:colOff>
      <xdr:row>39</xdr:row>
      <xdr:rowOff>11906</xdr:rowOff>
    </xdr:from>
    <xdr:to>
      <xdr:col>7</xdr:col>
      <xdr:colOff>1976426</xdr:colOff>
      <xdr:row>40</xdr:row>
      <xdr:rowOff>161585</xdr:rowOff>
    </xdr:to>
    <xdr:sp macro="" textlink="">
      <xdr:nvSpPr>
        <xdr:cNvPr id="17" name="TextBox 16"/>
        <xdr:cNvSpPr txBox="1"/>
      </xdr:nvSpPr>
      <xdr:spPr>
        <a:xfrm>
          <a:off x="12001488" y="8560594"/>
          <a:ext cx="2893219"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 want apportion my claim with another proxy</a:t>
          </a:r>
        </a:p>
      </xdr:txBody>
    </xdr:sp>
    <xdr:clientData/>
  </xdr:twoCellAnchor>
  <xdr:twoCellAnchor>
    <xdr:from>
      <xdr:col>16384</xdr:col>
      <xdr:colOff>1140866</xdr:colOff>
      <xdr:row>40</xdr:row>
      <xdr:rowOff>9516</xdr:rowOff>
    </xdr:from>
    <xdr:to>
      <xdr:col>16384</xdr:col>
      <xdr:colOff>3879076</xdr:colOff>
      <xdr:row>41</xdr:row>
      <xdr:rowOff>175617</xdr:rowOff>
    </xdr:to>
    <xdr:sp macro="" textlink="">
      <xdr:nvSpPr>
        <xdr:cNvPr id="18" name="TextBox 17"/>
        <xdr:cNvSpPr txBox="1"/>
      </xdr:nvSpPr>
      <xdr:spPr>
        <a:xfrm>
          <a:off x="18857366" y="8748704"/>
          <a:ext cx="2738210"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 do not have any more expenses to declare</a:t>
          </a:r>
        </a:p>
      </xdr:txBody>
    </xdr:sp>
    <xdr:clientData/>
  </xdr:twoCellAnchor>
  <xdr:twoCellAnchor>
    <xdr:from>
      <xdr:col>1</xdr:col>
      <xdr:colOff>2501484</xdr:colOff>
      <xdr:row>39</xdr:row>
      <xdr:rowOff>11908</xdr:rowOff>
    </xdr:from>
    <xdr:to>
      <xdr:col>3</xdr:col>
      <xdr:colOff>250028</xdr:colOff>
      <xdr:row>40</xdr:row>
      <xdr:rowOff>178009</xdr:rowOff>
    </xdr:to>
    <xdr:sp macro="" textlink="">
      <xdr:nvSpPr>
        <xdr:cNvPr id="19" name="TextBox 18"/>
        <xdr:cNvSpPr txBox="1"/>
      </xdr:nvSpPr>
      <xdr:spPr>
        <a:xfrm>
          <a:off x="3108703" y="8560596"/>
          <a:ext cx="2606294"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 have other type of expenses to declare</a:t>
          </a:r>
        </a:p>
      </xdr:txBody>
    </xdr:sp>
    <xdr:clientData/>
  </xdr:twoCellAnchor>
  <xdr:twoCellAnchor>
    <xdr:from>
      <xdr:col>3</xdr:col>
      <xdr:colOff>379781</xdr:colOff>
      <xdr:row>38</xdr:row>
      <xdr:rowOff>223841</xdr:rowOff>
    </xdr:from>
    <xdr:to>
      <xdr:col>5</xdr:col>
      <xdr:colOff>35710</xdr:colOff>
      <xdr:row>40</xdr:row>
      <xdr:rowOff>163723</xdr:rowOff>
    </xdr:to>
    <xdr:sp macro="" textlink="">
      <xdr:nvSpPr>
        <xdr:cNvPr id="20" name="TextBox 19"/>
        <xdr:cNvSpPr txBox="1"/>
      </xdr:nvSpPr>
      <xdr:spPr>
        <a:xfrm>
          <a:off x="5844750" y="8546310"/>
          <a:ext cx="2918241"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 do not have any more expenses to declare</a:t>
          </a:r>
        </a:p>
      </xdr:txBody>
    </xdr:sp>
    <xdr:clientData/>
  </xdr:twoCellAnchor>
  <xdr:twoCellAnchor>
    <xdr:from>
      <xdr:col>5</xdr:col>
      <xdr:colOff>464342</xdr:colOff>
      <xdr:row>39</xdr:row>
      <xdr:rowOff>0</xdr:rowOff>
    </xdr:from>
    <xdr:to>
      <xdr:col>6</xdr:col>
      <xdr:colOff>583406</xdr:colOff>
      <xdr:row>40</xdr:row>
      <xdr:rowOff>149679</xdr:rowOff>
    </xdr:to>
    <xdr:sp macro="" textlink="">
      <xdr:nvSpPr>
        <xdr:cNvPr id="21" name="TextBox 20"/>
        <xdr:cNvSpPr txBox="1"/>
      </xdr:nvSpPr>
      <xdr:spPr>
        <a:xfrm>
          <a:off x="9191623" y="8548688"/>
          <a:ext cx="2214564"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SG" sz="1100" b="1">
              <a:solidFill>
                <a:schemeClr val="dk1"/>
              </a:solidFill>
              <a:effectLst/>
              <a:latin typeface="+mn-lt"/>
              <a:ea typeface="+mn-ea"/>
              <a:cs typeface="+mn-cs"/>
            </a:rPr>
            <a:t>I want</a:t>
          </a:r>
          <a:r>
            <a:rPr lang="en-SG" sz="1100" b="1" baseline="0">
              <a:solidFill>
                <a:schemeClr val="dk1"/>
              </a:solidFill>
              <a:effectLst/>
              <a:latin typeface="+mn-lt"/>
              <a:ea typeface="+mn-ea"/>
              <a:cs typeface="+mn-cs"/>
            </a:rPr>
            <a:t> to go back to services page</a:t>
          </a:r>
          <a:endParaRPr lang="en-SG">
            <a:effectLst/>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845344</xdr:colOff>
      <xdr:row>1</xdr:row>
      <xdr:rowOff>47625</xdr:rowOff>
    </xdr:from>
    <xdr:to>
      <xdr:col>6</xdr:col>
      <xdr:colOff>200025</xdr:colOff>
      <xdr:row>3</xdr:row>
      <xdr:rowOff>99187</xdr:rowOff>
    </xdr:to>
    <xdr:sp macro="" textlink="">
      <xdr:nvSpPr>
        <xdr:cNvPr id="7" name="Rectangle 6">
          <a:hlinkClick xmlns:r="http://schemas.openxmlformats.org/officeDocument/2006/relationships" r:id="rId1"/>
        </xdr:cNvPr>
        <xdr:cNvSpPr/>
      </xdr:nvSpPr>
      <xdr:spPr>
        <a:xfrm>
          <a:off x="10668000" y="238125"/>
          <a:ext cx="15335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EDIT</a:t>
          </a:r>
          <a:r>
            <a:rPr lang="en-US" sz="900" b="1" baseline="0">
              <a:latin typeface="Arial" pitchFamily="34" charset="0"/>
              <a:cs typeface="Arial" pitchFamily="34" charset="0"/>
            </a:rPr>
            <a:t> MY PARTICULARS</a:t>
          </a:r>
          <a:endParaRPr lang="en-US" sz="900" b="1">
            <a:latin typeface="Arial" pitchFamily="34" charset="0"/>
            <a:cs typeface="Arial" pitchFamily="34" charset="0"/>
          </a:endParaRPr>
        </a:p>
      </xdr:txBody>
    </xdr:sp>
    <xdr:clientData/>
  </xdr:twoCellAnchor>
  <xdr:twoCellAnchor>
    <xdr:from>
      <xdr:col>4</xdr:col>
      <xdr:colOff>1549502</xdr:colOff>
      <xdr:row>39</xdr:row>
      <xdr:rowOff>64298</xdr:rowOff>
    </xdr:from>
    <xdr:to>
      <xdr:col>5</xdr:col>
      <xdr:colOff>1216127</xdr:colOff>
      <xdr:row>41</xdr:row>
      <xdr:rowOff>187298</xdr:rowOff>
    </xdr:to>
    <xdr:sp macro="" textlink="">
      <xdr:nvSpPr>
        <xdr:cNvPr id="8" name="Rectangle 7">
          <a:hlinkClick xmlns:r="http://schemas.openxmlformats.org/officeDocument/2006/relationships" r:id="rId2"/>
        </xdr:cNvPr>
        <xdr:cNvSpPr/>
      </xdr:nvSpPr>
      <xdr:spPr>
        <a:xfrm>
          <a:off x="9645752" y="8493923"/>
          <a:ext cx="1524000"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 TO SERVICES</a:t>
          </a:r>
        </a:p>
      </xdr:txBody>
    </xdr:sp>
    <xdr:clientData/>
  </xdr:twoCellAnchor>
  <xdr:twoCellAnchor>
    <xdr:from>
      <xdr:col>2</xdr:col>
      <xdr:colOff>23802</xdr:colOff>
      <xdr:row>39</xdr:row>
      <xdr:rowOff>40487</xdr:rowOff>
    </xdr:from>
    <xdr:to>
      <xdr:col>2</xdr:col>
      <xdr:colOff>1595427</xdr:colOff>
      <xdr:row>41</xdr:row>
      <xdr:rowOff>163487</xdr:rowOff>
    </xdr:to>
    <xdr:sp macro="" textlink="">
      <xdr:nvSpPr>
        <xdr:cNvPr id="9" name="Rectangle 8">
          <a:hlinkClick xmlns:r="http://schemas.openxmlformats.org/officeDocument/2006/relationships" r:id="rId3"/>
        </xdr:cNvPr>
        <xdr:cNvSpPr/>
      </xdr:nvSpPr>
      <xdr:spPr>
        <a:xfrm>
          <a:off x="3321833" y="8470112"/>
          <a:ext cx="15716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 TO MAIN MENU</a:t>
          </a:r>
        </a:p>
      </xdr:txBody>
    </xdr:sp>
    <xdr:clientData/>
  </xdr:twoCellAnchor>
  <xdr:twoCellAnchor>
    <xdr:from>
      <xdr:col>3</xdr:col>
      <xdr:colOff>187420</xdr:colOff>
      <xdr:row>39</xdr:row>
      <xdr:rowOff>57153</xdr:rowOff>
    </xdr:from>
    <xdr:to>
      <xdr:col>3</xdr:col>
      <xdr:colOff>1711420</xdr:colOff>
      <xdr:row>41</xdr:row>
      <xdr:rowOff>180153</xdr:rowOff>
    </xdr:to>
    <xdr:sp macro="" textlink="">
      <xdr:nvSpPr>
        <xdr:cNvPr id="10" name="Rectangle 9">
          <a:hlinkClick xmlns:r="http://schemas.openxmlformats.org/officeDocument/2006/relationships" r:id="rId4"/>
        </xdr:cNvPr>
        <xdr:cNvSpPr/>
      </xdr:nvSpPr>
      <xdr:spPr>
        <a:xfrm>
          <a:off x="6104826" y="8486778"/>
          <a:ext cx="1524000"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PROCEED</a:t>
          </a:r>
          <a:r>
            <a:rPr lang="en-US" sz="900" b="1" baseline="0">
              <a:latin typeface="Arial" pitchFamily="34" charset="0"/>
              <a:cs typeface="Arial" pitchFamily="34" charset="0"/>
            </a:rPr>
            <a:t> TO SUMMARY OF CLAIMS</a:t>
          </a:r>
          <a:endParaRPr lang="en-US" sz="900" b="1">
            <a:latin typeface="Arial" pitchFamily="34" charset="0"/>
            <a:cs typeface="Arial" pitchFamily="34" charset="0"/>
          </a:endParaRPr>
        </a:p>
      </xdr:txBody>
    </xdr:sp>
    <xdr:clientData/>
  </xdr:twoCellAnchor>
  <xdr:twoCellAnchor>
    <xdr:from>
      <xdr:col>6</xdr:col>
      <xdr:colOff>608906</xdr:colOff>
      <xdr:row>39</xdr:row>
      <xdr:rowOff>52393</xdr:rowOff>
    </xdr:from>
    <xdr:to>
      <xdr:col>7</xdr:col>
      <xdr:colOff>49312</xdr:colOff>
      <xdr:row>41</xdr:row>
      <xdr:rowOff>175393</xdr:rowOff>
    </xdr:to>
    <xdr:sp macro="" textlink="">
      <xdr:nvSpPr>
        <xdr:cNvPr id="11" name="Rectangle 10">
          <a:hlinkClick xmlns:r="http://schemas.openxmlformats.org/officeDocument/2006/relationships" r:id="rId5"/>
        </xdr:cNvPr>
        <xdr:cNvSpPr/>
      </xdr:nvSpPr>
      <xdr:spPr>
        <a:xfrm>
          <a:off x="12741375" y="8482018"/>
          <a:ext cx="1619250"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CHOOSE ANOTHER PROXY</a:t>
          </a:r>
        </a:p>
      </xdr:txBody>
    </xdr:sp>
    <xdr:clientData/>
  </xdr:twoCellAnchor>
  <xdr:twoCellAnchor>
    <xdr:from>
      <xdr:col>2</xdr:col>
      <xdr:colOff>1976422</xdr:colOff>
      <xdr:row>38</xdr:row>
      <xdr:rowOff>16674</xdr:rowOff>
    </xdr:from>
    <xdr:to>
      <xdr:col>2</xdr:col>
      <xdr:colOff>2451993</xdr:colOff>
      <xdr:row>42</xdr:row>
      <xdr:rowOff>64299</xdr:rowOff>
    </xdr:to>
    <xdr:grpSp>
      <xdr:nvGrpSpPr>
        <xdr:cNvPr id="12" name="Group 11"/>
        <xdr:cNvGrpSpPr/>
      </xdr:nvGrpSpPr>
      <xdr:grpSpPr>
        <a:xfrm>
          <a:off x="5274453" y="8255799"/>
          <a:ext cx="475571" cy="809625"/>
          <a:chOff x="3034393" y="7538357"/>
          <a:chExt cx="485775" cy="1009650"/>
        </a:xfrm>
      </xdr:grpSpPr>
      <xdr:cxnSp macro="">
        <xdr:nvCxnSpPr>
          <xdr:cNvPr id="13" name="Straight Connector 12"/>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4" name="TextBox 13"/>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4</xdr:col>
      <xdr:colOff>259534</xdr:colOff>
      <xdr:row>38</xdr:row>
      <xdr:rowOff>14292</xdr:rowOff>
    </xdr:from>
    <xdr:to>
      <xdr:col>4</xdr:col>
      <xdr:colOff>745309</xdr:colOff>
      <xdr:row>42</xdr:row>
      <xdr:rowOff>52393</xdr:rowOff>
    </xdr:to>
    <xdr:grpSp>
      <xdr:nvGrpSpPr>
        <xdr:cNvPr id="15" name="Group 14"/>
        <xdr:cNvGrpSpPr/>
      </xdr:nvGrpSpPr>
      <xdr:grpSpPr>
        <a:xfrm>
          <a:off x="8355784" y="8253417"/>
          <a:ext cx="485775" cy="800101"/>
          <a:chOff x="3034393" y="7538357"/>
          <a:chExt cx="485775" cy="1009650"/>
        </a:xfrm>
      </xdr:grpSpPr>
      <xdr:cxnSp macro="">
        <xdr:nvCxnSpPr>
          <xdr:cNvPr id="16" name="Straight Connector 15"/>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7" name="TextBox 16"/>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5</xdr:col>
      <xdr:colOff>1616171</xdr:colOff>
      <xdr:row>37</xdr:row>
      <xdr:rowOff>166692</xdr:rowOff>
    </xdr:from>
    <xdr:to>
      <xdr:col>5</xdr:col>
      <xdr:colOff>2101946</xdr:colOff>
      <xdr:row>42</xdr:row>
      <xdr:rowOff>14293</xdr:rowOff>
    </xdr:to>
    <xdr:grpSp>
      <xdr:nvGrpSpPr>
        <xdr:cNvPr id="18" name="Group 17"/>
        <xdr:cNvGrpSpPr/>
      </xdr:nvGrpSpPr>
      <xdr:grpSpPr>
        <a:xfrm>
          <a:off x="11569796" y="8215317"/>
          <a:ext cx="485775" cy="800101"/>
          <a:chOff x="3034393" y="7538357"/>
          <a:chExt cx="485775" cy="1009650"/>
        </a:xfrm>
      </xdr:grpSpPr>
      <xdr:cxnSp macro="">
        <xdr:nvCxnSpPr>
          <xdr:cNvPr id="19" name="Straight Connector 18"/>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20" name="TextBox 19"/>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16384</xdr:col>
      <xdr:colOff>1749035</xdr:colOff>
      <xdr:row>35</xdr:row>
      <xdr:rowOff>14284</xdr:rowOff>
    </xdr:from>
    <xdr:to>
      <xdr:col>16384</xdr:col>
      <xdr:colOff>4642254</xdr:colOff>
      <xdr:row>36</xdr:row>
      <xdr:rowOff>163963</xdr:rowOff>
    </xdr:to>
    <xdr:sp macro="" textlink="">
      <xdr:nvSpPr>
        <xdr:cNvPr id="21" name="TextBox 20"/>
        <xdr:cNvSpPr txBox="1"/>
      </xdr:nvSpPr>
      <xdr:spPr>
        <a:xfrm>
          <a:off x="18846410" y="7646190"/>
          <a:ext cx="2893219"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 want apportion my claim with another proxy</a:t>
          </a:r>
        </a:p>
      </xdr:txBody>
    </xdr:sp>
    <xdr:clientData/>
  </xdr:twoCellAnchor>
  <xdr:twoCellAnchor>
    <xdr:from>
      <xdr:col>1</xdr:col>
      <xdr:colOff>2190777</xdr:colOff>
      <xdr:row>37</xdr:row>
      <xdr:rowOff>14282</xdr:rowOff>
    </xdr:from>
    <xdr:to>
      <xdr:col>2</xdr:col>
      <xdr:colOff>2106259</xdr:colOff>
      <xdr:row>38</xdr:row>
      <xdr:rowOff>180383</xdr:rowOff>
    </xdr:to>
    <xdr:sp macro="" textlink="">
      <xdr:nvSpPr>
        <xdr:cNvPr id="22" name="TextBox 21"/>
        <xdr:cNvSpPr txBox="1"/>
      </xdr:nvSpPr>
      <xdr:spPr>
        <a:xfrm>
          <a:off x="2797996" y="8062907"/>
          <a:ext cx="2606294"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 have other type of expenses to declare</a:t>
          </a:r>
        </a:p>
      </xdr:txBody>
    </xdr:sp>
    <xdr:clientData/>
  </xdr:twoCellAnchor>
  <xdr:twoCellAnchor>
    <xdr:from>
      <xdr:col>2</xdr:col>
      <xdr:colOff>2295537</xdr:colOff>
      <xdr:row>36</xdr:row>
      <xdr:rowOff>226215</xdr:rowOff>
    </xdr:from>
    <xdr:to>
      <xdr:col>4</xdr:col>
      <xdr:colOff>415559</xdr:colOff>
      <xdr:row>38</xdr:row>
      <xdr:rowOff>166097</xdr:rowOff>
    </xdr:to>
    <xdr:sp macro="" textlink="">
      <xdr:nvSpPr>
        <xdr:cNvPr id="23" name="TextBox 22"/>
        <xdr:cNvSpPr txBox="1"/>
      </xdr:nvSpPr>
      <xdr:spPr>
        <a:xfrm>
          <a:off x="5593568" y="8048621"/>
          <a:ext cx="2918241"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 do not have any more expenses to declare</a:t>
          </a:r>
        </a:p>
      </xdr:txBody>
    </xdr:sp>
    <xdr:clientData/>
  </xdr:twoCellAnchor>
  <xdr:twoCellAnchor>
    <xdr:from>
      <xdr:col>4</xdr:col>
      <xdr:colOff>1209689</xdr:colOff>
      <xdr:row>37</xdr:row>
      <xdr:rowOff>2374</xdr:rowOff>
    </xdr:from>
    <xdr:to>
      <xdr:col>5</xdr:col>
      <xdr:colOff>1500186</xdr:colOff>
      <xdr:row>38</xdr:row>
      <xdr:rowOff>152053</xdr:rowOff>
    </xdr:to>
    <xdr:sp macro="" textlink="">
      <xdr:nvSpPr>
        <xdr:cNvPr id="24" name="TextBox 23"/>
        <xdr:cNvSpPr txBox="1"/>
      </xdr:nvSpPr>
      <xdr:spPr>
        <a:xfrm>
          <a:off x="9305939" y="8050999"/>
          <a:ext cx="2147872"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SG" sz="1100" b="1">
              <a:solidFill>
                <a:schemeClr val="dk1"/>
              </a:solidFill>
              <a:effectLst/>
              <a:latin typeface="+mn-lt"/>
              <a:ea typeface="+mn-ea"/>
              <a:cs typeface="+mn-cs"/>
            </a:rPr>
            <a:t>I want</a:t>
          </a:r>
          <a:r>
            <a:rPr lang="en-SG" sz="1100" b="1" baseline="0">
              <a:solidFill>
                <a:schemeClr val="dk1"/>
              </a:solidFill>
              <a:effectLst/>
              <a:latin typeface="+mn-lt"/>
              <a:ea typeface="+mn-ea"/>
              <a:cs typeface="+mn-cs"/>
            </a:rPr>
            <a:t> to go back to services page</a:t>
          </a:r>
          <a:endParaRPr lang="en-SG">
            <a:effectLst/>
          </a:endParaRPr>
        </a:p>
      </xdr:txBody>
    </xdr:sp>
    <xdr:clientData/>
  </xdr:twoCellAnchor>
  <xdr:twoCellAnchor>
    <xdr:from>
      <xdr:col>5</xdr:col>
      <xdr:colOff>2043118</xdr:colOff>
      <xdr:row>37</xdr:row>
      <xdr:rowOff>2374</xdr:rowOff>
    </xdr:from>
    <xdr:to>
      <xdr:col>7</xdr:col>
      <xdr:colOff>578649</xdr:colOff>
      <xdr:row>38</xdr:row>
      <xdr:rowOff>152053</xdr:rowOff>
    </xdr:to>
    <xdr:sp macro="" textlink="">
      <xdr:nvSpPr>
        <xdr:cNvPr id="25" name="TextBox 24"/>
        <xdr:cNvSpPr txBox="1"/>
      </xdr:nvSpPr>
      <xdr:spPr>
        <a:xfrm>
          <a:off x="11996743" y="8050999"/>
          <a:ext cx="2893219"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 want apportion my claim with another proxy</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2561671</xdr:colOff>
      <xdr:row>13</xdr:row>
      <xdr:rowOff>97632</xdr:rowOff>
    </xdr:from>
    <xdr:to>
      <xdr:col>3</xdr:col>
      <xdr:colOff>714376</xdr:colOff>
      <xdr:row>13</xdr:row>
      <xdr:rowOff>628934</xdr:rowOff>
    </xdr:to>
    <xdr:pic>
      <xdr:nvPicPr>
        <xdr:cNvPr id="10" name="Picture 9"/>
        <xdr:cNvPicPr/>
      </xdr:nvPicPr>
      <xdr:blipFill>
        <a:blip xmlns:r="http://schemas.openxmlformats.org/officeDocument/2006/relationships" r:embed="rId1" cstate="print"/>
        <a:srcRect l="21929" t="45037" r="55581" b="48703"/>
        <a:stretch>
          <a:fillRect/>
        </a:stretch>
      </xdr:blipFill>
      <xdr:spPr bwMode="auto">
        <a:xfrm>
          <a:off x="3168890" y="3300413"/>
          <a:ext cx="3415267" cy="531302"/>
        </a:xfrm>
        <a:prstGeom prst="rect">
          <a:avLst/>
        </a:prstGeom>
        <a:noFill/>
        <a:ln w="9525">
          <a:noFill/>
          <a:miter lim="800000"/>
          <a:headEnd/>
          <a:tailEnd/>
        </a:ln>
      </xdr:spPr>
    </xdr:pic>
    <xdr:clientData/>
  </xdr:twoCellAnchor>
  <xdr:oneCellAnchor>
    <xdr:from>
      <xdr:col>2</xdr:col>
      <xdr:colOff>607218</xdr:colOff>
      <xdr:row>14</xdr:row>
      <xdr:rowOff>80964</xdr:rowOff>
    </xdr:from>
    <xdr:ext cx="4193489" cy="520995"/>
    <xdr:pic>
      <xdr:nvPicPr>
        <xdr:cNvPr id="11" name="Picture 10"/>
        <xdr:cNvPicPr/>
      </xdr:nvPicPr>
      <xdr:blipFill>
        <a:blip xmlns:r="http://schemas.openxmlformats.org/officeDocument/2006/relationships" r:embed="rId2" cstate="print"/>
        <a:srcRect l="19486" t="31390" r="52870" b="62512"/>
        <a:stretch>
          <a:fillRect/>
        </a:stretch>
      </xdr:blipFill>
      <xdr:spPr bwMode="auto">
        <a:xfrm>
          <a:off x="3905249" y="3617120"/>
          <a:ext cx="4193489" cy="520995"/>
        </a:xfrm>
        <a:prstGeom prst="rect">
          <a:avLst/>
        </a:prstGeom>
        <a:noFill/>
        <a:ln w="9525">
          <a:noFill/>
          <a:miter lim="800000"/>
          <a:headEnd/>
          <a:tailEnd/>
        </a:ln>
      </xdr:spPr>
    </xdr:pic>
    <xdr:clientData/>
  </xdr:oneCellAnchor>
  <xdr:twoCellAnchor>
    <xdr:from>
      <xdr:col>5</xdr:col>
      <xdr:colOff>428625</xdr:colOff>
      <xdr:row>1</xdr:row>
      <xdr:rowOff>83344</xdr:rowOff>
    </xdr:from>
    <xdr:to>
      <xdr:col>5</xdr:col>
      <xdr:colOff>1962150</xdr:colOff>
      <xdr:row>3</xdr:row>
      <xdr:rowOff>134906</xdr:rowOff>
    </xdr:to>
    <xdr:sp macro="" textlink="">
      <xdr:nvSpPr>
        <xdr:cNvPr id="9" name="Rectangle 8">
          <a:hlinkClick xmlns:r="http://schemas.openxmlformats.org/officeDocument/2006/relationships" r:id="rId3"/>
        </xdr:cNvPr>
        <xdr:cNvSpPr/>
      </xdr:nvSpPr>
      <xdr:spPr>
        <a:xfrm>
          <a:off x="9548813" y="273844"/>
          <a:ext cx="15335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EDIT</a:t>
          </a:r>
          <a:r>
            <a:rPr lang="en-US" sz="900" b="1" baseline="0">
              <a:latin typeface="Arial" pitchFamily="34" charset="0"/>
              <a:cs typeface="Arial" pitchFamily="34" charset="0"/>
            </a:rPr>
            <a:t> MY PARTICULARS</a:t>
          </a:r>
          <a:endParaRPr lang="en-US" sz="900" b="1">
            <a:latin typeface="Arial" pitchFamily="34" charset="0"/>
            <a:cs typeface="Arial" pitchFamily="34" charset="0"/>
          </a:endParaRPr>
        </a:p>
      </xdr:txBody>
    </xdr:sp>
    <xdr:clientData/>
  </xdr:twoCellAnchor>
  <xdr:twoCellAnchor>
    <xdr:from>
      <xdr:col>4</xdr:col>
      <xdr:colOff>1382826</xdr:colOff>
      <xdr:row>43</xdr:row>
      <xdr:rowOff>79411</xdr:rowOff>
    </xdr:from>
    <xdr:to>
      <xdr:col>5</xdr:col>
      <xdr:colOff>1323294</xdr:colOff>
      <xdr:row>45</xdr:row>
      <xdr:rowOff>154786</xdr:rowOff>
    </xdr:to>
    <xdr:sp macro="" textlink="">
      <xdr:nvSpPr>
        <xdr:cNvPr id="12" name="Rectangle 11">
          <a:hlinkClick xmlns:r="http://schemas.openxmlformats.org/officeDocument/2006/relationships" r:id="rId4"/>
        </xdr:cNvPr>
        <xdr:cNvSpPr/>
      </xdr:nvSpPr>
      <xdr:spPr>
        <a:xfrm>
          <a:off x="8728982" y="10437849"/>
          <a:ext cx="1524000" cy="456375"/>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 TO SERVICES</a:t>
          </a:r>
        </a:p>
      </xdr:txBody>
    </xdr:sp>
    <xdr:clientData/>
  </xdr:twoCellAnchor>
  <xdr:twoCellAnchor>
    <xdr:from>
      <xdr:col>1</xdr:col>
      <xdr:colOff>2238362</xdr:colOff>
      <xdr:row>43</xdr:row>
      <xdr:rowOff>60361</xdr:rowOff>
    </xdr:from>
    <xdr:to>
      <xdr:col>2</xdr:col>
      <xdr:colOff>1119175</xdr:colOff>
      <xdr:row>45</xdr:row>
      <xdr:rowOff>154786</xdr:rowOff>
    </xdr:to>
    <xdr:sp macro="" textlink="">
      <xdr:nvSpPr>
        <xdr:cNvPr id="13" name="Rectangle 12">
          <a:hlinkClick xmlns:r="http://schemas.openxmlformats.org/officeDocument/2006/relationships" r:id="rId5"/>
        </xdr:cNvPr>
        <xdr:cNvSpPr/>
      </xdr:nvSpPr>
      <xdr:spPr>
        <a:xfrm>
          <a:off x="2845581" y="10418799"/>
          <a:ext cx="1571625" cy="475425"/>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 TO MAIN MENU</a:t>
          </a:r>
        </a:p>
      </xdr:txBody>
    </xdr:sp>
    <xdr:clientData/>
  </xdr:twoCellAnchor>
  <xdr:twoCellAnchor>
    <xdr:from>
      <xdr:col>2</xdr:col>
      <xdr:colOff>2378170</xdr:colOff>
      <xdr:row>43</xdr:row>
      <xdr:rowOff>69886</xdr:rowOff>
    </xdr:from>
    <xdr:to>
      <xdr:col>3</xdr:col>
      <xdr:colOff>1330420</xdr:colOff>
      <xdr:row>45</xdr:row>
      <xdr:rowOff>154786</xdr:rowOff>
    </xdr:to>
    <xdr:sp macro="" textlink="">
      <xdr:nvSpPr>
        <xdr:cNvPr id="14" name="Rectangle 13">
          <a:hlinkClick xmlns:r="http://schemas.openxmlformats.org/officeDocument/2006/relationships" r:id="rId6"/>
        </xdr:cNvPr>
        <xdr:cNvSpPr/>
      </xdr:nvSpPr>
      <xdr:spPr>
        <a:xfrm>
          <a:off x="5676201" y="10428324"/>
          <a:ext cx="1524000" cy="4659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PROCEED</a:t>
          </a:r>
          <a:r>
            <a:rPr lang="en-US" sz="900" b="1" baseline="0">
              <a:latin typeface="Arial" pitchFamily="34" charset="0"/>
              <a:cs typeface="Arial" pitchFamily="34" charset="0"/>
            </a:rPr>
            <a:t> TO SUMMARY OF CLAIMS</a:t>
          </a:r>
          <a:endParaRPr lang="en-US" sz="900" b="1">
            <a:latin typeface="Arial" pitchFamily="34" charset="0"/>
            <a:cs typeface="Arial" pitchFamily="34" charset="0"/>
          </a:endParaRPr>
        </a:p>
      </xdr:txBody>
    </xdr:sp>
    <xdr:clientData/>
  </xdr:twoCellAnchor>
  <xdr:twoCellAnchor>
    <xdr:from>
      <xdr:col>6</xdr:col>
      <xdr:colOff>311254</xdr:colOff>
      <xdr:row>43</xdr:row>
      <xdr:rowOff>69886</xdr:rowOff>
    </xdr:from>
    <xdr:to>
      <xdr:col>6</xdr:col>
      <xdr:colOff>1930504</xdr:colOff>
      <xdr:row>45</xdr:row>
      <xdr:rowOff>154786</xdr:rowOff>
    </xdr:to>
    <xdr:sp macro="" textlink="">
      <xdr:nvSpPr>
        <xdr:cNvPr id="15" name="Rectangle 14">
          <a:hlinkClick xmlns:r="http://schemas.openxmlformats.org/officeDocument/2006/relationships" r:id="rId7"/>
        </xdr:cNvPr>
        <xdr:cNvSpPr/>
      </xdr:nvSpPr>
      <xdr:spPr>
        <a:xfrm>
          <a:off x="11419785" y="10428324"/>
          <a:ext cx="1619250" cy="4659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CHOOSE ANOTHER PROXY</a:t>
          </a:r>
        </a:p>
      </xdr:txBody>
    </xdr:sp>
    <xdr:clientData/>
  </xdr:twoCellAnchor>
  <xdr:twoCellAnchor>
    <xdr:from>
      <xdr:col>2</xdr:col>
      <xdr:colOff>1625723</xdr:colOff>
      <xdr:row>42</xdr:row>
      <xdr:rowOff>61918</xdr:rowOff>
    </xdr:from>
    <xdr:to>
      <xdr:col>2</xdr:col>
      <xdr:colOff>2111498</xdr:colOff>
      <xdr:row>46</xdr:row>
      <xdr:rowOff>33344</xdr:rowOff>
    </xdr:to>
    <xdr:grpSp>
      <xdr:nvGrpSpPr>
        <xdr:cNvPr id="25" name="Group 24"/>
        <xdr:cNvGrpSpPr/>
      </xdr:nvGrpSpPr>
      <xdr:grpSpPr>
        <a:xfrm>
          <a:off x="4923754" y="10229856"/>
          <a:ext cx="485775" cy="733426"/>
          <a:chOff x="3034393" y="7538357"/>
          <a:chExt cx="485775" cy="1009650"/>
        </a:xfrm>
      </xdr:grpSpPr>
      <xdr:cxnSp macro="">
        <xdr:nvCxnSpPr>
          <xdr:cNvPr id="26" name="Straight Connector 25"/>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27" name="TextBox 26"/>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4</xdr:col>
      <xdr:colOff>468437</xdr:colOff>
      <xdr:row>42</xdr:row>
      <xdr:rowOff>35724</xdr:rowOff>
    </xdr:from>
    <xdr:to>
      <xdr:col>4</xdr:col>
      <xdr:colOff>954212</xdr:colOff>
      <xdr:row>46</xdr:row>
      <xdr:rowOff>7150</xdr:rowOff>
    </xdr:to>
    <xdr:grpSp>
      <xdr:nvGrpSpPr>
        <xdr:cNvPr id="28" name="Group 27"/>
        <xdr:cNvGrpSpPr/>
      </xdr:nvGrpSpPr>
      <xdr:grpSpPr>
        <a:xfrm>
          <a:off x="7814593" y="10203662"/>
          <a:ext cx="485775" cy="733426"/>
          <a:chOff x="3034393" y="7538357"/>
          <a:chExt cx="485775" cy="1009650"/>
        </a:xfrm>
      </xdr:grpSpPr>
      <xdr:cxnSp macro="">
        <xdr:nvCxnSpPr>
          <xdr:cNvPr id="29" name="Straight Connector 28"/>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30" name="TextBox 29"/>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5</xdr:col>
      <xdr:colOff>1561432</xdr:colOff>
      <xdr:row>42</xdr:row>
      <xdr:rowOff>21436</xdr:rowOff>
    </xdr:from>
    <xdr:to>
      <xdr:col>5</xdr:col>
      <xdr:colOff>2047207</xdr:colOff>
      <xdr:row>45</xdr:row>
      <xdr:rowOff>183362</xdr:rowOff>
    </xdr:to>
    <xdr:grpSp>
      <xdr:nvGrpSpPr>
        <xdr:cNvPr id="31" name="Group 30"/>
        <xdr:cNvGrpSpPr/>
      </xdr:nvGrpSpPr>
      <xdr:grpSpPr>
        <a:xfrm>
          <a:off x="10491120" y="10189374"/>
          <a:ext cx="485775" cy="733426"/>
          <a:chOff x="3034393" y="7538357"/>
          <a:chExt cx="485775" cy="1009650"/>
        </a:xfrm>
      </xdr:grpSpPr>
      <xdr:cxnSp macro="">
        <xdr:nvCxnSpPr>
          <xdr:cNvPr id="32" name="Straight Connector 31"/>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33" name="TextBox 32"/>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1</xdr:col>
      <xdr:colOff>1738308</xdr:colOff>
      <xdr:row>41</xdr:row>
      <xdr:rowOff>38102</xdr:rowOff>
    </xdr:from>
    <xdr:to>
      <xdr:col>2</xdr:col>
      <xdr:colOff>1653790</xdr:colOff>
      <xdr:row>43</xdr:row>
      <xdr:rowOff>13703</xdr:rowOff>
    </xdr:to>
    <xdr:sp macro="" textlink="">
      <xdr:nvSpPr>
        <xdr:cNvPr id="18" name="TextBox 17"/>
        <xdr:cNvSpPr txBox="1"/>
      </xdr:nvSpPr>
      <xdr:spPr>
        <a:xfrm>
          <a:off x="2345527" y="10015540"/>
          <a:ext cx="2606294"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 have other type of expenses to declare</a:t>
          </a:r>
        </a:p>
      </xdr:txBody>
    </xdr:sp>
    <xdr:clientData/>
  </xdr:twoCellAnchor>
  <xdr:twoCellAnchor>
    <xdr:from>
      <xdr:col>2</xdr:col>
      <xdr:colOff>1902598</xdr:colOff>
      <xdr:row>41</xdr:row>
      <xdr:rowOff>23816</xdr:rowOff>
    </xdr:from>
    <xdr:to>
      <xdr:col>4</xdr:col>
      <xdr:colOff>607218</xdr:colOff>
      <xdr:row>42</xdr:row>
      <xdr:rowOff>189917</xdr:rowOff>
    </xdr:to>
    <xdr:sp macro="" textlink="">
      <xdr:nvSpPr>
        <xdr:cNvPr id="19" name="TextBox 18"/>
        <xdr:cNvSpPr txBox="1"/>
      </xdr:nvSpPr>
      <xdr:spPr>
        <a:xfrm>
          <a:off x="5200629" y="10001254"/>
          <a:ext cx="2752745"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 do not have any more expenses to declare</a:t>
          </a:r>
        </a:p>
      </xdr:txBody>
    </xdr:sp>
    <xdr:clientData/>
  </xdr:twoCellAnchor>
  <xdr:twoCellAnchor>
    <xdr:from>
      <xdr:col>4</xdr:col>
      <xdr:colOff>995347</xdr:colOff>
      <xdr:row>41</xdr:row>
      <xdr:rowOff>26194</xdr:rowOff>
    </xdr:from>
    <xdr:to>
      <xdr:col>5</xdr:col>
      <xdr:colOff>1559687</xdr:colOff>
      <xdr:row>42</xdr:row>
      <xdr:rowOff>175873</xdr:rowOff>
    </xdr:to>
    <xdr:sp macro="" textlink="">
      <xdr:nvSpPr>
        <xdr:cNvPr id="20" name="TextBox 19"/>
        <xdr:cNvSpPr txBox="1"/>
      </xdr:nvSpPr>
      <xdr:spPr>
        <a:xfrm>
          <a:off x="8341503" y="10003632"/>
          <a:ext cx="2147872"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SG" sz="1100" b="1">
              <a:solidFill>
                <a:schemeClr val="dk1"/>
              </a:solidFill>
              <a:effectLst/>
              <a:latin typeface="+mn-lt"/>
              <a:ea typeface="+mn-ea"/>
              <a:cs typeface="+mn-cs"/>
            </a:rPr>
            <a:t>I want</a:t>
          </a:r>
          <a:r>
            <a:rPr lang="en-SG" sz="1100" b="1" baseline="0">
              <a:solidFill>
                <a:schemeClr val="dk1"/>
              </a:solidFill>
              <a:effectLst/>
              <a:latin typeface="+mn-lt"/>
              <a:ea typeface="+mn-ea"/>
              <a:cs typeface="+mn-cs"/>
            </a:rPr>
            <a:t> to go back to services page</a:t>
          </a:r>
          <a:endParaRPr lang="en-SG">
            <a:effectLst/>
          </a:endParaRPr>
        </a:p>
      </xdr:txBody>
    </xdr:sp>
    <xdr:clientData/>
  </xdr:twoCellAnchor>
  <xdr:twoCellAnchor>
    <xdr:from>
      <xdr:col>5</xdr:col>
      <xdr:colOff>2102619</xdr:colOff>
      <xdr:row>41</xdr:row>
      <xdr:rowOff>26194</xdr:rowOff>
    </xdr:from>
    <xdr:to>
      <xdr:col>7</xdr:col>
      <xdr:colOff>638151</xdr:colOff>
      <xdr:row>42</xdr:row>
      <xdr:rowOff>175873</xdr:rowOff>
    </xdr:to>
    <xdr:sp macro="" textlink="">
      <xdr:nvSpPr>
        <xdr:cNvPr id="21" name="TextBox 20"/>
        <xdr:cNvSpPr txBox="1"/>
      </xdr:nvSpPr>
      <xdr:spPr>
        <a:xfrm>
          <a:off x="11032307" y="10003632"/>
          <a:ext cx="2893219"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 want apportion my claim with another proxy</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761979</xdr:colOff>
      <xdr:row>40</xdr:row>
      <xdr:rowOff>59530</xdr:rowOff>
    </xdr:from>
    <xdr:to>
      <xdr:col>5</xdr:col>
      <xdr:colOff>690542</xdr:colOff>
      <xdr:row>42</xdr:row>
      <xdr:rowOff>182530</xdr:rowOff>
    </xdr:to>
    <xdr:sp macro="" textlink="">
      <xdr:nvSpPr>
        <xdr:cNvPr id="2" name="Rectangle 1">
          <a:hlinkClick xmlns:r="http://schemas.openxmlformats.org/officeDocument/2006/relationships" r:id="rId1"/>
        </xdr:cNvPr>
        <xdr:cNvSpPr/>
      </xdr:nvSpPr>
      <xdr:spPr>
        <a:xfrm>
          <a:off x="6798448" y="9084468"/>
          <a:ext cx="15716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 TO MAIN</a:t>
          </a:r>
          <a:r>
            <a:rPr lang="en-US" sz="900" b="1" baseline="0">
              <a:latin typeface="Arial" pitchFamily="34" charset="0"/>
              <a:cs typeface="Arial" pitchFamily="34" charset="0"/>
            </a:rPr>
            <a:t> MENU</a:t>
          </a:r>
          <a:endParaRPr lang="en-US" sz="900" b="1">
            <a:latin typeface="Arial" pitchFamily="34" charset="0"/>
            <a:cs typeface="Arial" pitchFamily="34" charset="0"/>
          </a:endParaRPr>
        </a:p>
      </xdr:txBody>
    </xdr:sp>
    <xdr:clientData/>
  </xdr:twoCellAnchor>
  <xdr:twoCellAnchor>
    <xdr:from>
      <xdr:col>6</xdr:col>
      <xdr:colOff>757205</xdr:colOff>
      <xdr:row>40</xdr:row>
      <xdr:rowOff>76196</xdr:rowOff>
    </xdr:from>
    <xdr:to>
      <xdr:col>6</xdr:col>
      <xdr:colOff>2281205</xdr:colOff>
      <xdr:row>43</xdr:row>
      <xdr:rowOff>8696</xdr:rowOff>
    </xdr:to>
    <xdr:sp macro="" textlink="">
      <xdr:nvSpPr>
        <xdr:cNvPr id="4" name="Rectangle 3">
          <a:hlinkClick xmlns:r="http://schemas.openxmlformats.org/officeDocument/2006/relationships" r:id="rId2"/>
        </xdr:cNvPr>
        <xdr:cNvSpPr/>
      </xdr:nvSpPr>
      <xdr:spPr>
        <a:xfrm>
          <a:off x="10651299" y="9101134"/>
          <a:ext cx="1524000"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PROCEED</a:t>
          </a:r>
          <a:r>
            <a:rPr lang="en-US" sz="900" b="1" baseline="0">
              <a:latin typeface="Arial" pitchFamily="34" charset="0"/>
              <a:cs typeface="Arial" pitchFamily="34" charset="0"/>
            </a:rPr>
            <a:t> TO SUMMARY OF CLAIMS</a:t>
          </a:r>
          <a:endParaRPr lang="en-US" sz="900" b="1">
            <a:latin typeface="Arial" pitchFamily="34" charset="0"/>
            <a:cs typeface="Arial" pitchFamily="34" charset="0"/>
          </a:endParaRPr>
        </a:p>
      </xdr:txBody>
    </xdr:sp>
    <xdr:clientData/>
  </xdr:twoCellAnchor>
  <xdr:twoCellAnchor>
    <xdr:from>
      <xdr:col>5</xdr:col>
      <xdr:colOff>726282</xdr:colOff>
      <xdr:row>1</xdr:row>
      <xdr:rowOff>95251</xdr:rowOff>
    </xdr:from>
    <xdr:to>
      <xdr:col>6</xdr:col>
      <xdr:colOff>45244</xdr:colOff>
      <xdr:row>3</xdr:row>
      <xdr:rowOff>146813</xdr:rowOff>
    </xdr:to>
    <xdr:sp macro="" textlink="">
      <xdr:nvSpPr>
        <xdr:cNvPr id="5" name="Rectangle 4">
          <a:hlinkClick xmlns:r="http://schemas.openxmlformats.org/officeDocument/2006/relationships" r:id="rId3"/>
        </xdr:cNvPr>
        <xdr:cNvSpPr/>
      </xdr:nvSpPr>
      <xdr:spPr>
        <a:xfrm>
          <a:off x="8405813" y="285751"/>
          <a:ext cx="15335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EDIT</a:t>
          </a:r>
          <a:r>
            <a:rPr lang="en-US" sz="900" b="1" baseline="0">
              <a:latin typeface="Arial" pitchFamily="34" charset="0"/>
              <a:cs typeface="Arial" pitchFamily="34" charset="0"/>
            </a:rPr>
            <a:t> MY PARTICULARS</a:t>
          </a:r>
          <a:endParaRPr lang="en-US" sz="900" b="1">
            <a:latin typeface="Arial" pitchFamily="34" charset="0"/>
            <a:cs typeface="Arial" pitchFamily="34" charset="0"/>
          </a:endParaRPr>
        </a:p>
      </xdr:txBody>
    </xdr:sp>
    <xdr:clientData/>
  </xdr:twoCellAnchor>
  <xdr:twoCellAnchor>
    <xdr:from>
      <xdr:col>5</xdr:col>
      <xdr:colOff>1595413</xdr:colOff>
      <xdr:row>39</xdr:row>
      <xdr:rowOff>83345</xdr:rowOff>
    </xdr:from>
    <xdr:to>
      <xdr:col>5</xdr:col>
      <xdr:colOff>2081188</xdr:colOff>
      <xdr:row>43</xdr:row>
      <xdr:rowOff>54771</xdr:rowOff>
    </xdr:to>
    <xdr:grpSp>
      <xdr:nvGrpSpPr>
        <xdr:cNvPr id="6" name="Group 5"/>
        <xdr:cNvGrpSpPr/>
      </xdr:nvGrpSpPr>
      <xdr:grpSpPr>
        <a:xfrm>
          <a:off x="9274944" y="8917783"/>
          <a:ext cx="485775" cy="733426"/>
          <a:chOff x="3034393" y="7538357"/>
          <a:chExt cx="485775" cy="1009650"/>
        </a:xfrm>
      </xdr:grpSpPr>
      <xdr:cxnSp macro="">
        <xdr:nvCxnSpPr>
          <xdr:cNvPr id="7" name="Straight Connector 6"/>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8" name="TextBox 7"/>
          <xdr:cNvSpPr txBox="1"/>
        </xdr:nvSpPr>
        <xdr:spPr>
          <a:xfrm>
            <a:off x="3034393" y="7830542"/>
            <a:ext cx="485775" cy="28574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4</xdr:col>
      <xdr:colOff>0</xdr:colOff>
      <xdr:row>38</xdr:row>
      <xdr:rowOff>0</xdr:rowOff>
    </xdr:from>
    <xdr:to>
      <xdr:col>5</xdr:col>
      <xdr:colOff>1723798</xdr:colOff>
      <xdr:row>39</xdr:row>
      <xdr:rowOff>149679</xdr:rowOff>
    </xdr:to>
    <xdr:sp macro="" textlink="">
      <xdr:nvSpPr>
        <xdr:cNvPr id="9" name="TextBox 8"/>
        <xdr:cNvSpPr txBox="1"/>
      </xdr:nvSpPr>
      <xdr:spPr>
        <a:xfrm>
          <a:off x="6036469" y="8643938"/>
          <a:ext cx="3366860"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have other type of expenses to declare</a:t>
          </a:r>
          <a:endParaRPr lang="en-SG" sz="1100" b="1"/>
        </a:p>
      </xdr:txBody>
    </xdr:sp>
    <xdr:clientData/>
  </xdr:twoCellAnchor>
  <xdr:twoCellAnchor>
    <xdr:from>
      <xdr:col>6</xdr:col>
      <xdr:colOff>428846</xdr:colOff>
      <xdr:row>38</xdr:row>
      <xdr:rowOff>1</xdr:rowOff>
    </xdr:from>
    <xdr:to>
      <xdr:col>7</xdr:col>
      <xdr:colOff>809619</xdr:colOff>
      <xdr:row>39</xdr:row>
      <xdr:rowOff>166102</xdr:rowOff>
    </xdr:to>
    <xdr:sp macro="" textlink="">
      <xdr:nvSpPr>
        <xdr:cNvPr id="10" name="TextBox 9"/>
        <xdr:cNvSpPr txBox="1"/>
      </xdr:nvSpPr>
      <xdr:spPr>
        <a:xfrm>
          <a:off x="10322940" y="8643939"/>
          <a:ext cx="2738210"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a:t>
          </a:r>
          <a:r>
            <a:rPr lang="en-SG" sz="1100" b="1"/>
            <a:t>do not have any more expenses to declare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178599</xdr:colOff>
      <xdr:row>1</xdr:row>
      <xdr:rowOff>59519</xdr:rowOff>
    </xdr:from>
    <xdr:to>
      <xdr:col>5</xdr:col>
      <xdr:colOff>1785938</xdr:colOff>
      <xdr:row>3</xdr:row>
      <xdr:rowOff>219081</xdr:rowOff>
    </xdr:to>
    <xdr:sp macro="" textlink="">
      <xdr:nvSpPr>
        <xdr:cNvPr id="2" name="Rectangle 1">
          <a:hlinkClick xmlns:r="http://schemas.openxmlformats.org/officeDocument/2006/relationships" r:id="rId1"/>
        </xdr:cNvPr>
        <xdr:cNvSpPr/>
      </xdr:nvSpPr>
      <xdr:spPr>
        <a:xfrm>
          <a:off x="7522374" y="250019"/>
          <a:ext cx="1607339" cy="616762"/>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latin typeface="Arial" pitchFamily="34" charset="0"/>
              <a:cs typeface="Arial" pitchFamily="34" charset="0"/>
            </a:rPr>
            <a:t>BACK TO MAIN MENU</a:t>
          </a:r>
        </a:p>
      </xdr:txBody>
    </xdr:sp>
    <xdr:clientData/>
  </xdr:twoCellAnchor>
  <xdr:twoCellAnchor>
    <xdr:from>
      <xdr:col>1</xdr:col>
      <xdr:colOff>0</xdr:colOff>
      <xdr:row>0</xdr:row>
      <xdr:rowOff>0</xdr:rowOff>
    </xdr:from>
    <xdr:to>
      <xdr:col>6</xdr:col>
      <xdr:colOff>1250156</xdr:colOff>
      <xdr:row>0</xdr:row>
      <xdr:rowOff>1100667</xdr:rowOff>
    </xdr:to>
    <xdr:sp macro="" textlink="">
      <xdr:nvSpPr>
        <xdr:cNvPr id="4" name="Rounded Rectangle 3"/>
        <xdr:cNvSpPr/>
      </xdr:nvSpPr>
      <xdr:spPr>
        <a:xfrm>
          <a:off x="613833" y="0"/>
          <a:ext cx="10203656" cy="1100667"/>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rtlCol="0" anchor="t"/>
        <a:lstStyle/>
        <a:p>
          <a:pPr eaLnBrk="1" fontAlgn="auto" latinLnBrk="0" hangingPunct="1"/>
          <a:r>
            <a:rPr lang="en-GB" sz="2200" b="1" baseline="0">
              <a:solidFill>
                <a:schemeClr val="lt1"/>
              </a:solidFill>
              <a:effectLst/>
              <a:latin typeface="Arial" panose="020B0604020202020204" pitchFamily="34" charset="0"/>
              <a:ea typeface="+mn-ea"/>
              <a:cs typeface="Arial" panose="020B0604020202020204" pitchFamily="34" charset="0"/>
            </a:rPr>
            <a:t>Pre-registration GST: </a:t>
          </a:r>
        </a:p>
        <a:p>
          <a:pPr eaLnBrk="1" fontAlgn="auto" latinLnBrk="0" hangingPunct="1"/>
          <a:r>
            <a:rPr lang="en-GB" sz="2200" b="1" baseline="0">
              <a:solidFill>
                <a:schemeClr val="lt1"/>
              </a:solidFill>
              <a:effectLst/>
              <a:latin typeface="Arial" panose="020B0604020202020204" pitchFamily="34" charset="0"/>
              <a:ea typeface="+mn-ea"/>
              <a:cs typeface="Arial" panose="020B0604020202020204" pitchFamily="34" charset="0"/>
            </a:rPr>
            <a:t>Checklist for Self-Review of Eligibility of Claim </a:t>
          </a:r>
        </a:p>
        <a:p>
          <a:pPr eaLnBrk="1" fontAlgn="auto" latinLnBrk="0" hangingPunct="1"/>
          <a:r>
            <a:rPr lang="en-GB" sz="1100" b="1" baseline="0">
              <a:solidFill>
                <a:schemeClr val="lt1"/>
              </a:solidFill>
              <a:effectLst/>
              <a:latin typeface="Arial" panose="020B0604020202020204" pitchFamily="34" charset="0"/>
              <a:ea typeface="+mn-ea"/>
              <a:cs typeface="Arial" panose="020B0604020202020204" pitchFamily="34" charset="0"/>
            </a:rPr>
            <a:t>(</a:t>
          </a:r>
          <a:r>
            <a:rPr lang="en-US" sz="1100" b="1" baseline="0">
              <a:solidFill>
                <a:schemeClr val="lt1"/>
              </a:solidFill>
              <a:effectLst/>
              <a:latin typeface="Arial" panose="020B0604020202020204" pitchFamily="34" charset="0"/>
              <a:ea typeface="+mn-ea"/>
              <a:cs typeface="Arial" panose="020B0604020202020204" pitchFamily="34" charset="0"/>
            </a:rPr>
            <a:t>For Businesses Registered for GST on or after 1 Jul 2015) </a:t>
          </a:r>
          <a:endParaRPr lang="en-SG" sz="2400">
            <a:effectLst/>
            <a:latin typeface="Arial" panose="020B0604020202020204" pitchFamily="34" charset="0"/>
            <a:cs typeface="Arial" panose="020B0604020202020204" pitchFamily="34" charset="0"/>
          </a:endParaRPr>
        </a:p>
      </xdr:txBody>
    </xdr:sp>
    <xdr:clientData/>
  </xdr:twoCellAnchor>
  <xdr:twoCellAnchor editAs="oneCell">
    <xdr:from>
      <xdr:col>6</xdr:col>
      <xdr:colOff>609600</xdr:colOff>
      <xdr:row>9</xdr:row>
      <xdr:rowOff>9525</xdr:rowOff>
    </xdr:from>
    <xdr:to>
      <xdr:col>6</xdr:col>
      <xdr:colOff>1200150</xdr:colOff>
      <xdr:row>10</xdr:row>
      <xdr:rowOff>9525</xdr:rowOff>
    </xdr:to>
    <xdr:sp macro="" textlink="">
      <xdr:nvSpPr>
        <xdr:cNvPr id="44040" name="Check Box 5" hidden="1">
          <a:extLst>
            <a:ext uri="{63B3BB69-23CF-44E3-9099-C40C66FF867C}">
              <a14:compatExt xmlns:a14="http://schemas.microsoft.com/office/drawing/2010/main" spid="_x0000_s4404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628650</xdr:colOff>
      <xdr:row>14</xdr:row>
      <xdr:rowOff>123825</xdr:rowOff>
    </xdr:from>
    <xdr:to>
      <xdr:col>6</xdr:col>
      <xdr:colOff>1219200</xdr:colOff>
      <xdr:row>14</xdr:row>
      <xdr:rowOff>352425</xdr:rowOff>
    </xdr:to>
    <xdr:sp macro="" textlink="">
      <xdr:nvSpPr>
        <xdr:cNvPr id="44041" name="Check Box 6" hidden="1">
          <a:extLst>
            <a:ext uri="{63B3BB69-23CF-44E3-9099-C40C66FF867C}">
              <a14:compatExt xmlns:a14="http://schemas.microsoft.com/office/drawing/2010/main" spid="_x0000_s4404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609600</xdr:colOff>
      <xdr:row>15</xdr:row>
      <xdr:rowOff>123825</xdr:rowOff>
    </xdr:from>
    <xdr:to>
      <xdr:col>6</xdr:col>
      <xdr:colOff>1200150</xdr:colOff>
      <xdr:row>15</xdr:row>
      <xdr:rowOff>352425</xdr:rowOff>
    </xdr:to>
    <xdr:sp macro="" textlink="">
      <xdr:nvSpPr>
        <xdr:cNvPr id="44042" name="Check Box 7" hidden="1">
          <a:extLst>
            <a:ext uri="{63B3BB69-23CF-44E3-9099-C40C66FF867C}">
              <a14:compatExt xmlns:a14="http://schemas.microsoft.com/office/drawing/2010/main" spid="_x0000_s4404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2083594</xdr:colOff>
      <xdr:row>1</xdr:row>
      <xdr:rowOff>83344</xdr:rowOff>
    </xdr:from>
    <xdr:to>
      <xdr:col>6</xdr:col>
      <xdr:colOff>906731</xdr:colOff>
      <xdr:row>4</xdr:row>
      <xdr:rowOff>16687</xdr:rowOff>
    </xdr:to>
    <xdr:sp macro="" textlink="">
      <xdr:nvSpPr>
        <xdr:cNvPr id="9" name="Rectangle 8">
          <a:hlinkClick xmlns:r="http://schemas.openxmlformats.org/officeDocument/2006/relationships" r:id="rId2"/>
        </xdr:cNvPr>
        <xdr:cNvSpPr/>
      </xdr:nvSpPr>
      <xdr:spPr>
        <a:xfrm>
          <a:off x="9429750" y="1476375"/>
          <a:ext cx="1609200" cy="612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latin typeface="Arial" pitchFamily="34" charset="0"/>
              <a:cs typeface="Arial" pitchFamily="34" charset="0"/>
            </a:rPr>
            <a:t>EDIT</a:t>
          </a:r>
          <a:r>
            <a:rPr lang="en-US" sz="1100" b="1" baseline="0">
              <a:latin typeface="Arial" pitchFamily="34" charset="0"/>
              <a:cs typeface="Arial" pitchFamily="34" charset="0"/>
            </a:rPr>
            <a:t> MY PARTICULARS</a:t>
          </a:r>
          <a:endParaRPr lang="en-US" sz="1100" b="1">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6</xdr:col>
          <xdr:colOff>609600</xdr:colOff>
          <xdr:row>9</xdr:row>
          <xdr:rowOff>9525</xdr:rowOff>
        </xdr:from>
        <xdr:to>
          <xdr:col>6</xdr:col>
          <xdr:colOff>1200150</xdr:colOff>
          <xdr:row>10</xdr:row>
          <xdr:rowOff>9525</xdr:rowOff>
        </xdr:to>
        <xdr:sp macro="" textlink="">
          <xdr:nvSpPr>
            <xdr:cNvPr id="44037" name="Check Box 5" hidden="1">
              <a:extLst>
                <a:ext uri="{63B3BB69-23CF-44E3-9099-C40C66FF867C}">
                  <a14:compatExt spid="_x0000_s44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628650</xdr:colOff>
          <xdr:row>14</xdr:row>
          <xdr:rowOff>123825</xdr:rowOff>
        </xdr:from>
        <xdr:to>
          <xdr:col>6</xdr:col>
          <xdr:colOff>1219200</xdr:colOff>
          <xdr:row>14</xdr:row>
          <xdr:rowOff>352425</xdr:rowOff>
        </xdr:to>
        <xdr:sp macro="" textlink="">
          <xdr:nvSpPr>
            <xdr:cNvPr id="44038" name="Check Box 6" hidden="1">
              <a:extLst>
                <a:ext uri="{63B3BB69-23CF-44E3-9099-C40C66FF867C}">
                  <a14:compatExt spid="_x0000_s44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609600</xdr:colOff>
          <xdr:row>15</xdr:row>
          <xdr:rowOff>123825</xdr:rowOff>
        </xdr:from>
        <xdr:to>
          <xdr:col>6</xdr:col>
          <xdr:colOff>1200150</xdr:colOff>
          <xdr:row>15</xdr:row>
          <xdr:rowOff>352425</xdr:rowOff>
        </xdr:to>
        <xdr:sp macro="" textlink="">
          <xdr:nvSpPr>
            <xdr:cNvPr id="44039" name="Check Box 7" hidden="1">
              <a:extLst>
                <a:ext uri="{63B3BB69-23CF-44E3-9099-C40C66FF867C}">
                  <a14:compatExt spid="_x0000_s44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609600</xdr:colOff>
      <xdr:row>9</xdr:row>
      <xdr:rowOff>9525</xdr:rowOff>
    </xdr:from>
    <xdr:to>
      <xdr:col>6</xdr:col>
      <xdr:colOff>1200150</xdr:colOff>
      <xdr:row>10</xdr:row>
      <xdr:rowOff>9525</xdr:rowOff>
    </xdr:to>
    <xdr:sp macro="" textlink="">
      <xdr:nvSpPr>
        <xdr:cNvPr id="3" name="Check Box 5" hidden="1">
          <a:extLst>
            <a:ext uri="{63B3BB69-23CF-44E3-9099-C40C66FF867C}">
              <a14:compatExt xmlns:a14="http://schemas.microsoft.com/office/drawing/2010/main" spid="_x0000_s4404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628650</xdr:colOff>
      <xdr:row>14</xdr:row>
      <xdr:rowOff>123825</xdr:rowOff>
    </xdr:from>
    <xdr:to>
      <xdr:col>6</xdr:col>
      <xdr:colOff>1219200</xdr:colOff>
      <xdr:row>14</xdr:row>
      <xdr:rowOff>352425</xdr:rowOff>
    </xdr:to>
    <xdr:sp macro="" textlink="">
      <xdr:nvSpPr>
        <xdr:cNvPr id="5" name="Check Box 6" hidden="1">
          <a:extLst>
            <a:ext uri="{63B3BB69-23CF-44E3-9099-C40C66FF867C}">
              <a14:compatExt xmlns:a14="http://schemas.microsoft.com/office/drawing/2010/main" spid="_x0000_s4404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15</xdr:row>
      <xdr:rowOff>123825</xdr:rowOff>
    </xdr:from>
    <xdr:to>
      <xdr:col>6</xdr:col>
      <xdr:colOff>1200150</xdr:colOff>
      <xdr:row>15</xdr:row>
      <xdr:rowOff>352425</xdr:rowOff>
    </xdr:to>
    <xdr:sp macro="" textlink="">
      <xdr:nvSpPr>
        <xdr:cNvPr id="6" name="Check Box 7" hidden="1">
          <a:extLst>
            <a:ext uri="{63B3BB69-23CF-44E3-9099-C40C66FF867C}">
              <a14:compatExt xmlns:a14="http://schemas.microsoft.com/office/drawing/2010/main" spid="_x0000_s4404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9</xdr:row>
      <xdr:rowOff>9525</xdr:rowOff>
    </xdr:from>
    <xdr:to>
      <xdr:col>6</xdr:col>
      <xdr:colOff>1200150</xdr:colOff>
      <xdr:row>10</xdr:row>
      <xdr:rowOff>9525</xdr:rowOff>
    </xdr:to>
    <xdr:sp macro="" textlink="">
      <xdr:nvSpPr>
        <xdr:cNvPr id="7" name="Check Box 5" hidden="1">
          <a:extLst>
            <a:ext uri="{63B3BB69-23CF-44E3-9099-C40C66FF867C}">
              <a14:compatExt xmlns:a14="http://schemas.microsoft.com/office/drawing/2010/main" spid="_x0000_s4404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628650</xdr:colOff>
      <xdr:row>14</xdr:row>
      <xdr:rowOff>123825</xdr:rowOff>
    </xdr:from>
    <xdr:to>
      <xdr:col>6</xdr:col>
      <xdr:colOff>1219200</xdr:colOff>
      <xdr:row>14</xdr:row>
      <xdr:rowOff>352425</xdr:rowOff>
    </xdr:to>
    <xdr:sp macro="" textlink="">
      <xdr:nvSpPr>
        <xdr:cNvPr id="8" name="Check Box 6" hidden="1">
          <a:extLst>
            <a:ext uri="{63B3BB69-23CF-44E3-9099-C40C66FF867C}">
              <a14:compatExt xmlns:a14="http://schemas.microsoft.com/office/drawing/2010/main" spid="_x0000_s4404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15</xdr:row>
      <xdr:rowOff>123825</xdr:rowOff>
    </xdr:from>
    <xdr:to>
      <xdr:col>6</xdr:col>
      <xdr:colOff>1200150</xdr:colOff>
      <xdr:row>15</xdr:row>
      <xdr:rowOff>352425</xdr:rowOff>
    </xdr:to>
    <xdr:sp macro="" textlink="">
      <xdr:nvSpPr>
        <xdr:cNvPr id="10" name="Check Box 7" hidden="1">
          <a:extLst>
            <a:ext uri="{63B3BB69-23CF-44E3-9099-C40C66FF867C}">
              <a14:compatExt xmlns:a14="http://schemas.microsoft.com/office/drawing/2010/main" spid="_x0000_s4404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9</xdr:row>
      <xdr:rowOff>9525</xdr:rowOff>
    </xdr:from>
    <xdr:to>
      <xdr:col>6</xdr:col>
      <xdr:colOff>1200150</xdr:colOff>
      <xdr:row>10</xdr:row>
      <xdr:rowOff>9525</xdr:rowOff>
    </xdr:to>
    <xdr:sp macro="" textlink="">
      <xdr:nvSpPr>
        <xdr:cNvPr id="11" name="Check Box 5" hidden="1">
          <a:extLst>
            <a:ext uri="{63B3BB69-23CF-44E3-9099-C40C66FF867C}">
              <a14:compatExt xmlns:a14="http://schemas.microsoft.com/office/drawing/2010/main" spid="_x0000_s4404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628650</xdr:colOff>
      <xdr:row>14</xdr:row>
      <xdr:rowOff>123825</xdr:rowOff>
    </xdr:from>
    <xdr:to>
      <xdr:col>6</xdr:col>
      <xdr:colOff>1219200</xdr:colOff>
      <xdr:row>14</xdr:row>
      <xdr:rowOff>352425</xdr:rowOff>
    </xdr:to>
    <xdr:sp macro="" textlink="">
      <xdr:nvSpPr>
        <xdr:cNvPr id="12" name="Check Box 6" hidden="1">
          <a:extLst>
            <a:ext uri="{63B3BB69-23CF-44E3-9099-C40C66FF867C}">
              <a14:compatExt xmlns:a14="http://schemas.microsoft.com/office/drawing/2010/main" spid="_x0000_s4404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15</xdr:row>
      <xdr:rowOff>123825</xdr:rowOff>
    </xdr:from>
    <xdr:to>
      <xdr:col>6</xdr:col>
      <xdr:colOff>1200150</xdr:colOff>
      <xdr:row>15</xdr:row>
      <xdr:rowOff>352425</xdr:rowOff>
    </xdr:to>
    <xdr:sp macro="" textlink="">
      <xdr:nvSpPr>
        <xdr:cNvPr id="13" name="Check Box 7" hidden="1">
          <a:extLst>
            <a:ext uri="{63B3BB69-23CF-44E3-9099-C40C66FF867C}">
              <a14:compatExt xmlns:a14="http://schemas.microsoft.com/office/drawing/2010/main" spid="_x0000_s4404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5</xdr:col>
      <xdr:colOff>345282</xdr:colOff>
      <xdr:row>17</xdr:row>
      <xdr:rowOff>238125</xdr:rowOff>
    </xdr:from>
    <xdr:to>
      <xdr:col>6</xdr:col>
      <xdr:colOff>1131092</xdr:colOff>
      <xdr:row>28</xdr:row>
      <xdr:rowOff>59531</xdr:rowOff>
    </xdr:to>
    <xdr:sp macro="" textlink="">
      <xdr:nvSpPr>
        <xdr:cNvPr id="14" name="TextBox 13"/>
        <xdr:cNvSpPr txBox="1"/>
      </xdr:nvSpPr>
      <xdr:spPr>
        <a:xfrm>
          <a:off x="7691438" y="10322719"/>
          <a:ext cx="3571873" cy="240506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SG" sz="1400" b="1">
              <a:solidFill>
                <a:srgbClr val="FF0000"/>
              </a:solidFill>
            </a:rPr>
            <a:t>Claim in your first GST F5</a:t>
          </a:r>
        </a:p>
        <a:p>
          <a:endParaRPr lang="en-SG" sz="1100"/>
        </a:p>
        <a:p>
          <a:r>
            <a:rPr lang="en-SG" sz="1600">
              <a:sym typeface="Wingdings" panose="05000000000000000000" pitchFamily="2" charset="2"/>
            </a:rPr>
            <a:t></a:t>
          </a:r>
          <a:r>
            <a:rPr lang="en-SG" sz="1100">
              <a:sym typeface="Wingdings" panose="05000000000000000000" pitchFamily="2" charset="2"/>
            </a:rPr>
            <a:t> </a:t>
          </a:r>
          <a:r>
            <a:rPr lang="en-SG" sz="1200"/>
            <a:t>Include the total allowable pre-registration GST in:</a:t>
          </a:r>
        </a:p>
        <a:p>
          <a:endParaRPr lang="en-SG" sz="1200"/>
        </a:p>
        <a:p>
          <a:r>
            <a:rPr lang="en-SG" sz="1200"/>
            <a:t>       - Box 7 (Input tax and refunds claimed); and</a:t>
          </a:r>
        </a:p>
        <a:p>
          <a:endParaRPr lang="en-SG" sz="1200"/>
        </a:p>
        <a:p>
          <a:r>
            <a:rPr lang="en-SG" sz="1200"/>
            <a:t>       - Box 12 (Pre-registration claims) </a:t>
          </a:r>
        </a:p>
        <a:p>
          <a:endParaRPr lang="en-SG" sz="1100"/>
        </a:p>
        <a:p>
          <a:r>
            <a:rPr lang="en-SG" sz="1600">
              <a:sym typeface="Wingdings" panose="05000000000000000000" pitchFamily="2" charset="2"/>
            </a:rPr>
            <a:t> </a:t>
          </a:r>
          <a:r>
            <a:rPr lang="en-SG" sz="1200"/>
            <a:t>Include the total purchase value in:</a:t>
          </a:r>
        </a:p>
        <a:p>
          <a:endParaRPr lang="en-SG" sz="1200"/>
        </a:p>
        <a:p>
          <a:r>
            <a:rPr lang="en-SG" sz="1200"/>
            <a:t>       - Box 5 (Total Taxable Purchases)</a:t>
          </a:r>
        </a:p>
      </xdr:txBody>
    </xdr:sp>
    <xdr:clientData/>
  </xdr:twoCellAnchor>
  <xdr:twoCellAnchor editAs="oneCell">
    <xdr:from>
      <xdr:col>6</xdr:col>
      <xdr:colOff>609600</xdr:colOff>
      <xdr:row>9</xdr:row>
      <xdr:rowOff>9525</xdr:rowOff>
    </xdr:from>
    <xdr:to>
      <xdr:col>6</xdr:col>
      <xdr:colOff>1200150</xdr:colOff>
      <xdr:row>10</xdr:row>
      <xdr:rowOff>9525</xdr:rowOff>
    </xdr:to>
    <xdr:sp macro="" textlink="">
      <xdr:nvSpPr>
        <xdr:cNvPr id="15" name="Check Box 5" hidden="1">
          <a:extLst>
            <a:ext uri="{63B3BB69-23CF-44E3-9099-C40C66FF867C}">
              <a14:compatExt xmlns:a14="http://schemas.microsoft.com/office/drawing/2010/main" spid="_x0000_s4404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628650</xdr:colOff>
      <xdr:row>14</xdr:row>
      <xdr:rowOff>123825</xdr:rowOff>
    </xdr:from>
    <xdr:to>
      <xdr:col>6</xdr:col>
      <xdr:colOff>1219200</xdr:colOff>
      <xdr:row>14</xdr:row>
      <xdr:rowOff>352425</xdr:rowOff>
    </xdr:to>
    <xdr:sp macro="" textlink="">
      <xdr:nvSpPr>
        <xdr:cNvPr id="16" name="Check Box 6" hidden="1">
          <a:extLst>
            <a:ext uri="{63B3BB69-23CF-44E3-9099-C40C66FF867C}">
              <a14:compatExt xmlns:a14="http://schemas.microsoft.com/office/drawing/2010/main" spid="_x0000_s4404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15</xdr:row>
      <xdr:rowOff>123825</xdr:rowOff>
    </xdr:from>
    <xdr:to>
      <xdr:col>6</xdr:col>
      <xdr:colOff>1200150</xdr:colOff>
      <xdr:row>15</xdr:row>
      <xdr:rowOff>352425</xdr:rowOff>
    </xdr:to>
    <xdr:sp macro="" textlink="">
      <xdr:nvSpPr>
        <xdr:cNvPr id="17" name="Check Box 7" hidden="1">
          <a:extLst>
            <a:ext uri="{63B3BB69-23CF-44E3-9099-C40C66FF867C}">
              <a14:compatExt xmlns:a14="http://schemas.microsoft.com/office/drawing/2010/main" spid="_x0000_s4404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9</xdr:row>
      <xdr:rowOff>9525</xdr:rowOff>
    </xdr:from>
    <xdr:to>
      <xdr:col>6</xdr:col>
      <xdr:colOff>1200150</xdr:colOff>
      <xdr:row>10</xdr:row>
      <xdr:rowOff>9525</xdr:rowOff>
    </xdr:to>
    <xdr:sp macro="" textlink="">
      <xdr:nvSpPr>
        <xdr:cNvPr id="18" name="Check Box 5" hidden="1">
          <a:extLst>
            <a:ext uri="{63B3BB69-23CF-44E3-9099-C40C66FF867C}">
              <a14:compatExt xmlns:a14="http://schemas.microsoft.com/office/drawing/2010/main" spid="_x0000_s4404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628650</xdr:colOff>
      <xdr:row>14</xdr:row>
      <xdr:rowOff>123825</xdr:rowOff>
    </xdr:from>
    <xdr:to>
      <xdr:col>6</xdr:col>
      <xdr:colOff>1219200</xdr:colOff>
      <xdr:row>14</xdr:row>
      <xdr:rowOff>352425</xdr:rowOff>
    </xdr:to>
    <xdr:sp macro="" textlink="">
      <xdr:nvSpPr>
        <xdr:cNvPr id="19" name="Check Box 6" hidden="1">
          <a:extLst>
            <a:ext uri="{63B3BB69-23CF-44E3-9099-C40C66FF867C}">
              <a14:compatExt xmlns:a14="http://schemas.microsoft.com/office/drawing/2010/main" spid="_x0000_s4404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15</xdr:row>
      <xdr:rowOff>123825</xdr:rowOff>
    </xdr:from>
    <xdr:to>
      <xdr:col>6</xdr:col>
      <xdr:colOff>1200150</xdr:colOff>
      <xdr:row>15</xdr:row>
      <xdr:rowOff>352425</xdr:rowOff>
    </xdr:to>
    <xdr:sp macro="" textlink="">
      <xdr:nvSpPr>
        <xdr:cNvPr id="20" name="Check Box 7" hidden="1">
          <a:extLst>
            <a:ext uri="{63B3BB69-23CF-44E3-9099-C40C66FF867C}">
              <a14:compatExt xmlns:a14="http://schemas.microsoft.com/office/drawing/2010/main" spid="_x0000_s4404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9</xdr:row>
      <xdr:rowOff>9525</xdr:rowOff>
    </xdr:from>
    <xdr:to>
      <xdr:col>6</xdr:col>
      <xdr:colOff>1200150</xdr:colOff>
      <xdr:row>10</xdr:row>
      <xdr:rowOff>9525</xdr:rowOff>
    </xdr:to>
    <xdr:sp macro="" textlink="">
      <xdr:nvSpPr>
        <xdr:cNvPr id="21" name="Check Box 5" hidden="1">
          <a:extLst>
            <a:ext uri="{63B3BB69-23CF-44E3-9099-C40C66FF867C}">
              <a14:compatExt xmlns:a14="http://schemas.microsoft.com/office/drawing/2010/main" spid="_x0000_s4404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628650</xdr:colOff>
      <xdr:row>14</xdr:row>
      <xdr:rowOff>123825</xdr:rowOff>
    </xdr:from>
    <xdr:to>
      <xdr:col>6</xdr:col>
      <xdr:colOff>1219200</xdr:colOff>
      <xdr:row>14</xdr:row>
      <xdr:rowOff>352425</xdr:rowOff>
    </xdr:to>
    <xdr:sp macro="" textlink="">
      <xdr:nvSpPr>
        <xdr:cNvPr id="22" name="Check Box 6" hidden="1">
          <a:extLst>
            <a:ext uri="{63B3BB69-23CF-44E3-9099-C40C66FF867C}">
              <a14:compatExt xmlns:a14="http://schemas.microsoft.com/office/drawing/2010/main" spid="_x0000_s4404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15</xdr:row>
      <xdr:rowOff>123825</xdr:rowOff>
    </xdr:from>
    <xdr:to>
      <xdr:col>6</xdr:col>
      <xdr:colOff>1200150</xdr:colOff>
      <xdr:row>15</xdr:row>
      <xdr:rowOff>352425</xdr:rowOff>
    </xdr:to>
    <xdr:sp macro="" textlink="">
      <xdr:nvSpPr>
        <xdr:cNvPr id="23" name="Check Box 7" hidden="1">
          <a:extLst>
            <a:ext uri="{63B3BB69-23CF-44E3-9099-C40C66FF867C}">
              <a14:compatExt xmlns:a14="http://schemas.microsoft.com/office/drawing/2010/main" spid="_x0000_s4404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9</xdr:row>
      <xdr:rowOff>9525</xdr:rowOff>
    </xdr:from>
    <xdr:to>
      <xdr:col>6</xdr:col>
      <xdr:colOff>1200150</xdr:colOff>
      <xdr:row>10</xdr:row>
      <xdr:rowOff>9525</xdr:rowOff>
    </xdr:to>
    <xdr:sp macro="" textlink="">
      <xdr:nvSpPr>
        <xdr:cNvPr id="24" name="Check Box 5" hidden="1">
          <a:extLst>
            <a:ext uri="{63B3BB69-23CF-44E3-9099-C40C66FF867C}">
              <a14:compatExt xmlns:a14="http://schemas.microsoft.com/office/drawing/2010/main" spid="_x0000_s4404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628650</xdr:colOff>
      <xdr:row>14</xdr:row>
      <xdr:rowOff>123825</xdr:rowOff>
    </xdr:from>
    <xdr:to>
      <xdr:col>6</xdr:col>
      <xdr:colOff>1219200</xdr:colOff>
      <xdr:row>14</xdr:row>
      <xdr:rowOff>352425</xdr:rowOff>
    </xdr:to>
    <xdr:sp macro="" textlink="">
      <xdr:nvSpPr>
        <xdr:cNvPr id="25" name="Check Box 6" hidden="1">
          <a:extLst>
            <a:ext uri="{63B3BB69-23CF-44E3-9099-C40C66FF867C}">
              <a14:compatExt xmlns:a14="http://schemas.microsoft.com/office/drawing/2010/main" spid="_x0000_s4404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15</xdr:row>
      <xdr:rowOff>123825</xdr:rowOff>
    </xdr:from>
    <xdr:to>
      <xdr:col>6</xdr:col>
      <xdr:colOff>1200150</xdr:colOff>
      <xdr:row>15</xdr:row>
      <xdr:rowOff>352425</xdr:rowOff>
    </xdr:to>
    <xdr:sp macro="" textlink="">
      <xdr:nvSpPr>
        <xdr:cNvPr id="26" name="Check Box 7" hidden="1">
          <a:extLst>
            <a:ext uri="{63B3BB69-23CF-44E3-9099-C40C66FF867C}">
              <a14:compatExt xmlns:a14="http://schemas.microsoft.com/office/drawing/2010/main" spid="_x0000_s4404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9</xdr:row>
      <xdr:rowOff>9525</xdr:rowOff>
    </xdr:from>
    <xdr:to>
      <xdr:col>6</xdr:col>
      <xdr:colOff>1200150</xdr:colOff>
      <xdr:row>10</xdr:row>
      <xdr:rowOff>9525</xdr:rowOff>
    </xdr:to>
    <xdr:sp macro="" textlink="">
      <xdr:nvSpPr>
        <xdr:cNvPr id="27" name="Check Box 5" hidden="1">
          <a:extLst>
            <a:ext uri="{63B3BB69-23CF-44E3-9099-C40C66FF867C}">
              <a14:compatExt xmlns:a14="http://schemas.microsoft.com/office/drawing/2010/main" spid="_x0000_s4404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628650</xdr:colOff>
      <xdr:row>14</xdr:row>
      <xdr:rowOff>123825</xdr:rowOff>
    </xdr:from>
    <xdr:to>
      <xdr:col>6</xdr:col>
      <xdr:colOff>1219200</xdr:colOff>
      <xdr:row>14</xdr:row>
      <xdr:rowOff>352425</xdr:rowOff>
    </xdr:to>
    <xdr:sp macro="" textlink="">
      <xdr:nvSpPr>
        <xdr:cNvPr id="28" name="Check Box 6" hidden="1">
          <a:extLst>
            <a:ext uri="{63B3BB69-23CF-44E3-9099-C40C66FF867C}">
              <a14:compatExt xmlns:a14="http://schemas.microsoft.com/office/drawing/2010/main" spid="_x0000_s4404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15</xdr:row>
      <xdr:rowOff>123825</xdr:rowOff>
    </xdr:from>
    <xdr:to>
      <xdr:col>6</xdr:col>
      <xdr:colOff>1200150</xdr:colOff>
      <xdr:row>15</xdr:row>
      <xdr:rowOff>352425</xdr:rowOff>
    </xdr:to>
    <xdr:sp macro="" textlink="">
      <xdr:nvSpPr>
        <xdr:cNvPr id="29" name="Check Box 7" hidden="1">
          <a:extLst>
            <a:ext uri="{63B3BB69-23CF-44E3-9099-C40C66FF867C}">
              <a14:compatExt xmlns:a14="http://schemas.microsoft.com/office/drawing/2010/main" spid="_x0000_s4404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9</xdr:row>
      <xdr:rowOff>9525</xdr:rowOff>
    </xdr:from>
    <xdr:to>
      <xdr:col>6</xdr:col>
      <xdr:colOff>1200150</xdr:colOff>
      <xdr:row>10</xdr:row>
      <xdr:rowOff>9525</xdr:rowOff>
    </xdr:to>
    <xdr:sp macro="" textlink="">
      <xdr:nvSpPr>
        <xdr:cNvPr id="30" name="Check Box 5" hidden="1">
          <a:extLst>
            <a:ext uri="{63B3BB69-23CF-44E3-9099-C40C66FF867C}">
              <a14:compatExt xmlns:a14="http://schemas.microsoft.com/office/drawing/2010/main" spid="_x0000_s4404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628650</xdr:colOff>
      <xdr:row>14</xdr:row>
      <xdr:rowOff>123825</xdr:rowOff>
    </xdr:from>
    <xdr:to>
      <xdr:col>6</xdr:col>
      <xdr:colOff>1219200</xdr:colOff>
      <xdr:row>14</xdr:row>
      <xdr:rowOff>352425</xdr:rowOff>
    </xdr:to>
    <xdr:sp macro="" textlink="">
      <xdr:nvSpPr>
        <xdr:cNvPr id="31" name="Check Box 6" hidden="1">
          <a:extLst>
            <a:ext uri="{63B3BB69-23CF-44E3-9099-C40C66FF867C}">
              <a14:compatExt xmlns:a14="http://schemas.microsoft.com/office/drawing/2010/main" spid="_x0000_s4404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15</xdr:row>
      <xdr:rowOff>123825</xdr:rowOff>
    </xdr:from>
    <xdr:to>
      <xdr:col>6</xdr:col>
      <xdr:colOff>1200150</xdr:colOff>
      <xdr:row>15</xdr:row>
      <xdr:rowOff>352425</xdr:rowOff>
    </xdr:to>
    <xdr:sp macro="" textlink="">
      <xdr:nvSpPr>
        <xdr:cNvPr id="32" name="Check Box 7" hidden="1">
          <a:extLst>
            <a:ext uri="{63B3BB69-23CF-44E3-9099-C40C66FF867C}">
              <a14:compatExt xmlns:a14="http://schemas.microsoft.com/office/drawing/2010/main" spid="_x0000_s4404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9</xdr:row>
      <xdr:rowOff>9525</xdr:rowOff>
    </xdr:from>
    <xdr:to>
      <xdr:col>6</xdr:col>
      <xdr:colOff>1200150</xdr:colOff>
      <xdr:row>10</xdr:row>
      <xdr:rowOff>9525</xdr:rowOff>
    </xdr:to>
    <xdr:sp macro="" textlink="">
      <xdr:nvSpPr>
        <xdr:cNvPr id="33" name="Check Box 5" hidden="1">
          <a:extLst>
            <a:ext uri="{63B3BB69-23CF-44E3-9099-C40C66FF867C}">
              <a14:compatExt xmlns:a14="http://schemas.microsoft.com/office/drawing/2010/main" spid="_x0000_s4404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628650</xdr:colOff>
      <xdr:row>14</xdr:row>
      <xdr:rowOff>123825</xdr:rowOff>
    </xdr:from>
    <xdr:to>
      <xdr:col>6</xdr:col>
      <xdr:colOff>1219200</xdr:colOff>
      <xdr:row>14</xdr:row>
      <xdr:rowOff>352425</xdr:rowOff>
    </xdr:to>
    <xdr:sp macro="" textlink="">
      <xdr:nvSpPr>
        <xdr:cNvPr id="34" name="Check Box 6" hidden="1">
          <a:extLst>
            <a:ext uri="{63B3BB69-23CF-44E3-9099-C40C66FF867C}">
              <a14:compatExt xmlns:a14="http://schemas.microsoft.com/office/drawing/2010/main" spid="_x0000_s4404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15</xdr:row>
      <xdr:rowOff>123825</xdr:rowOff>
    </xdr:from>
    <xdr:to>
      <xdr:col>6</xdr:col>
      <xdr:colOff>1200150</xdr:colOff>
      <xdr:row>15</xdr:row>
      <xdr:rowOff>352425</xdr:rowOff>
    </xdr:to>
    <xdr:sp macro="" textlink="">
      <xdr:nvSpPr>
        <xdr:cNvPr id="35" name="Check Box 7" hidden="1">
          <a:extLst>
            <a:ext uri="{63B3BB69-23CF-44E3-9099-C40C66FF867C}">
              <a14:compatExt xmlns:a14="http://schemas.microsoft.com/office/drawing/2010/main" spid="_x0000_s4404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9</xdr:row>
      <xdr:rowOff>9525</xdr:rowOff>
    </xdr:from>
    <xdr:to>
      <xdr:col>6</xdr:col>
      <xdr:colOff>1200150</xdr:colOff>
      <xdr:row>10</xdr:row>
      <xdr:rowOff>9525</xdr:rowOff>
    </xdr:to>
    <xdr:sp macro="" textlink="">
      <xdr:nvSpPr>
        <xdr:cNvPr id="36" name="Check Box 5" hidden="1">
          <a:extLst>
            <a:ext uri="{63B3BB69-23CF-44E3-9099-C40C66FF867C}">
              <a14:compatExt xmlns:a14="http://schemas.microsoft.com/office/drawing/2010/main" spid="_x0000_s4404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628650</xdr:colOff>
      <xdr:row>14</xdr:row>
      <xdr:rowOff>123825</xdr:rowOff>
    </xdr:from>
    <xdr:to>
      <xdr:col>6</xdr:col>
      <xdr:colOff>1219200</xdr:colOff>
      <xdr:row>14</xdr:row>
      <xdr:rowOff>352425</xdr:rowOff>
    </xdr:to>
    <xdr:sp macro="" textlink="">
      <xdr:nvSpPr>
        <xdr:cNvPr id="37" name="Check Box 6" hidden="1">
          <a:extLst>
            <a:ext uri="{63B3BB69-23CF-44E3-9099-C40C66FF867C}">
              <a14:compatExt xmlns:a14="http://schemas.microsoft.com/office/drawing/2010/main" spid="_x0000_s4404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15</xdr:row>
      <xdr:rowOff>123825</xdr:rowOff>
    </xdr:from>
    <xdr:to>
      <xdr:col>6</xdr:col>
      <xdr:colOff>1200150</xdr:colOff>
      <xdr:row>15</xdr:row>
      <xdr:rowOff>352425</xdr:rowOff>
    </xdr:to>
    <xdr:sp macro="" textlink="">
      <xdr:nvSpPr>
        <xdr:cNvPr id="38" name="Check Box 7" hidden="1">
          <a:extLst>
            <a:ext uri="{63B3BB69-23CF-44E3-9099-C40C66FF867C}">
              <a14:compatExt xmlns:a14="http://schemas.microsoft.com/office/drawing/2010/main" spid="_x0000_s4404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9</xdr:row>
      <xdr:rowOff>9525</xdr:rowOff>
    </xdr:from>
    <xdr:to>
      <xdr:col>6</xdr:col>
      <xdr:colOff>1200150</xdr:colOff>
      <xdr:row>10</xdr:row>
      <xdr:rowOff>9525</xdr:rowOff>
    </xdr:to>
    <xdr:sp macro="" textlink="">
      <xdr:nvSpPr>
        <xdr:cNvPr id="39" name="Check Box 5" hidden="1">
          <a:extLst>
            <a:ext uri="{63B3BB69-23CF-44E3-9099-C40C66FF867C}">
              <a14:compatExt xmlns:a14="http://schemas.microsoft.com/office/drawing/2010/main" spid="_x0000_s4404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628650</xdr:colOff>
      <xdr:row>14</xdr:row>
      <xdr:rowOff>123825</xdr:rowOff>
    </xdr:from>
    <xdr:to>
      <xdr:col>6</xdr:col>
      <xdr:colOff>1219200</xdr:colOff>
      <xdr:row>14</xdr:row>
      <xdr:rowOff>352425</xdr:rowOff>
    </xdr:to>
    <xdr:sp macro="" textlink="">
      <xdr:nvSpPr>
        <xdr:cNvPr id="40" name="Check Box 6" hidden="1">
          <a:extLst>
            <a:ext uri="{63B3BB69-23CF-44E3-9099-C40C66FF867C}">
              <a14:compatExt xmlns:a14="http://schemas.microsoft.com/office/drawing/2010/main" spid="_x0000_s4404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609600</xdr:colOff>
      <xdr:row>15</xdr:row>
      <xdr:rowOff>123825</xdr:rowOff>
    </xdr:from>
    <xdr:to>
      <xdr:col>6</xdr:col>
      <xdr:colOff>1200150</xdr:colOff>
      <xdr:row>15</xdr:row>
      <xdr:rowOff>352425</xdr:rowOff>
    </xdr:to>
    <xdr:sp macro="" textlink="">
      <xdr:nvSpPr>
        <xdr:cNvPr id="41" name="Check Box 7" hidden="1">
          <a:extLst>
            <a:ext uri="{63B3BB69-23CF-44E3-9099-C40C66FF867C}">
              <a14:compatExt xmlns:a14="http://schemas.microsoft.com/office/drawing/2010/main" spid="_x0000_s4404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6</xdr:col>
          <xdr:colOff>609600</xdr:colOff>
          <xdr:row>9</xdr:row>
          <xdr:rowOff>9525</xdr:rowOff>
        </xdr:from>
        <xdr:to>
          <xdr:col>6</xdr:col>
          <xdr:colOff>1200150</xdr:colOff>
          <xdr:row>10</xdr:row>
          <xdr:rowOff>9525</xdr:rowOff>
        </xdr:to>
        <xdr:sp macro="" textlink="">
          <xdr:nvSpPr>
            <xdr:cNvPr id="42" name="Check Box 5" hidden="1">
              <a:extLst>
                <a:ext uri="{63B3BB69-23CF-44E3-9099-C40C66FF867C}">
                  <a14:compatExt spid="_x0000_s4404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628650</xdr:colOff>
          <xdr:row>14</xdr:row>
          <xdr:rowOff>123825</xdr:rowOff>
        </xdr:from>
        <xdr:to>
          <xdr:col>6</xdr:col>
          <xdr:colOff>1219200</xdr:colOff>
          <xdr:row>14</xdr:row>
          <xdr:rowOff>352425</xdr:rowOff>
        </xdr:to>
        <xdr:sp macro="" textlink="">
          <xdr:nvSpPr>
            <xdr:cNvPr id="43" name="Check Box 6" hidden="1">
              <a:extLst>
                <a:ext uri="{63B3BB69-23CF-44E3-9099-C40C66FF867C}">
                  <a14:compatExt spid="_x0000_s4404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609600</xdr:colOff>
          <xdr:row>15</xdr:row>
          <xdr:rowOff>123825</xdr:rowOff>
        </xdr:from>
        <xdr:to>
          <xdr:col>6</xdr:col>
          <xdr:colOff>1200150</xdr:colOff>
          <xdr:row>15</xdr:row>
          <xdr:rowOff>352425</xdr:rowOff>
        </xdr:to>
        <xdr:sp macro="" textlink="">
          <xdr:nvSpPr>
            <xdr:cNvPr id="44" name="Check Box 7" hidden="1">
              <a:extLst>
                <a:ext uri="{63B3BB69-23CF-44E3-9099-C40C66FF867C}">
                  <a14:compatExt spid="_x0000_s4404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166686</xdr:colOff>
      <xdr:row>0</xdr:row>
      <xdr:rowOff>0</xdr:rowOff>
    </xdr:from>
    <xdr:to>
      <xdr:col>5</xdr:col>
      <xdr:colOff>31750</xdr:colOff>
      <xdr:row>1</xdr:row>
      <xdr:rowOff>846666</xdr:rowOff>
    </xdr:to>
    <xdr:sp macro="" textlink="">
      <xdr:nvSpPr>
        <xdr:cNvPr id="8" name="Rounded Rectangle 7"/>
        <xdr:cNvSpPr/>
      </xdr:nvSpPr>
      <xdr:spPr>
        <a:xfrm>
          <a:off x="166686" y="0"/>
          <a:ext cx="8913814" cy="1037166"/>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rtlCol="0" anchor="t"/>
        <a:lstStyle/>
        <a:p>
          <a:pPr eaLnBrk="1" fontAlgn="auto" latinLnBrk="0" hangingPunct="1"/>
          <a:r>
            <a:rPr lang="en-GB" sz="2200" b="1" baseline="0">
              <a:solidFill>
                <a:schemeClr val="lt1"/>
              </a:solidFill>
              <a:effectLst/>
              <a:latin typeface="Arial" panose="020B0604020202020204" pitchFamily="34" charset="0"/>
              <a:ea typeface="+mn-ea"/>
              <a:cs typeface="Arial" panose="020B0604020202020204" pitchFamily="34" charset="0"/>
            </a:rPr>
            <a:t>Pre-registration GST: </a:t>
          </a:r>
        </a:p>
        <a:p>
          <a:pPr eaLnBrk="1" fontAlgn="auto" latinLnBrk="0" hangingPunct="1"/>
          <a:r>
            <a:rPr lang="en-GB" sz="2200" b="1" baseline="0">
              <a:solidFill>
                <a:schemeClr val="lt1"/>
              </a:solidFill>
              <a:effectLst/>
              <a:latin typeface="Arial" panose="020B0604020202020204" pitchFamily="34" charset="0"/>
              <a:ea typeface="+mn-ea"/>
              <a:cs typeface="Arial" panose="020B0604020202020204" pitchFamily="34" charset="0"/>
            </a:rPr>
            <a:t>Checklist for Self-Review of Eligibility of Claim </a:t>
          </a:r>
        </a:p>
        <a:p>
          <a:pPr eaLnBrk="1" fontAlgn="auto" latinLnBrk="0" hangingPunct="1"/>
          <a:r>
            <a:rPr lang="en-GB" sz="1100" b="1" baseline="0">
              <a:solidFill>
                <a:schemeClr val="lt1"/>
              </a:solidFill>
              <a:effectLst/>
              <a:latin typeface="Arial" panose="020B0604020202020204" pitchFamily="34" charset="0"/>
              <a:ea typeface="+mn-ea"/>
              <a:cs typeface="Arial" panose="020B0604020202020204" pitchFamily="34" charset="0"/>
            </a:rPr>
            <a:t>(</a:t>
          </a:r>
          <a:r>
            <a:rPr lang="en-US" sz="1100" b="1" baseline="0">
              <a:solidFill>
                <a:schemeClr val="lt1"/>
              </a:solidFill>
              <a:effectLst/>
              <a:latin typeface="Arial" panose="020B0604020202020204" pitchFamily="34" charset="0"/>
              <a:ea typeface="+mn-ea"/>
              <a:cs typeface="Arial" panose="020B0604020202020204" pitchFamily="34" charset="0"/>
            </a:rPr>
            <a:t>For Businesses Registered for GST on or after 1 Jul 2015) </a:t>
          </a:r>
          <a:endParaRPr lang="en-SG" sz="2400">
            <a:effectLst/>
            <a:latin typeface="Arial" panose="020B0604020202020204" pitchFamily="34" charset="0"/>
            <a:cs typeface="Arial" panose="020B0604020202020204" pitchFamily="34" charset="0"/>
          </a:endParaRPr>
        </a:p>
      </xdr:txBody>
    </xdr:sp>
    <xdr:clientData/>
  </xdr:twoCellAnchor>
  <xdr:twoCellAnchor>
    <xdr:from>
      <xdr:col>5</xdr:col>
      <xdr:colOff>349250</xdr:colOff>
      <xdr:row>1</xdr:row>
      <xdr:rowOff>52917</xdr:rowOff>
    </xdr:from>
    <xdr:to>
      <xdr:col>6</xdr:col>
      <xdr:colOff>746125</xdr:colOff>
      <xdr:row>1</xdr:row>
      <xdr:rowOff>709085</xdr:rowOff>
    </xdr:to>
    <xdr:sp macro="" textlink="">
      <xdr:nvSpPr>
        <xdr:cNvPr id="9" name="Rectangle 8">
          <a:hlinkClick xmlns:r="http://schemas.openxmlformats.org/officeDocument/2006/relationships" r:id="rId1"/>
        </xdr:cNvPr>
        <xdr:cNvSpPr/>
      </xdr:nvSpPr>
      <xdr:spPr>
        <a:xfrm>
          <a:off x="9398000" y="243417"/>
          <a:ext cx="1116542" cy="656168"/>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 TO INTRODUCTION</a:t>
          </a:r>
        </a:p>
      </xdr:txBody>
    </xdr:sp>
    <xdr:clientData/>
  </xdr:twoCellAnchor>
  <mc:AlternateContent xmlns:mc="http://schemas.openxmlformats.org/markup-compatibility/2006">
    <mc:Choice xmlns:a14="http://schemas.microsoft.com/office/drawing/2010/main" Requires="a14">
      <xdr:twoCellAnchor editAs="oneCell">
        <xdr:from>
          <xdr:col>6</xdr:col>
          <xdr:colOff>342900</xdr:colOff>
          <xdr:row>19</xdr:row>
          <xdr:rowOff>114300</xdr:rowOff>
        </xdr:from>
        <xdr:to>
          <xdr:col>6</xdr:col>
          <xdr:colOff>1362075</xdr:colOff>
          <xdr:row>21</xdr:row>
          <xdr:rowOff>123825</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25</xdr:row>
          <xdr:rowOff>28575</xdr:rowOff>
        </xdr:from>
        <xdr:to>
          <xdr:col>6</xdr:col>
          <xdr:colOff>1362075</xdr:colOff>
          <xdr:row>25</xdr:row>
          <xdr:rowOff>476250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26</xdr:row>
          <xdr:rowOff>28575</xdr:rowOff>
        </xdr:from>
        <xdr:to>
          <xdr:col>6</xdr:col>
          <xdr:colOff>1362075</xdr:colOff>
          <xdr:row>26</xdr:row>
          <xdr:rowOff>476250</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1126700</xdr:colOff>
      <xdr:row>31</xdr:row>
      <xdr:rowOff>335159</xdr:rowOff>
    </xdr:from>
    <xdr:to>
      <xdr:col>2</xdr:col>
      <xdr:colOff>1445560</xdr:colOff>
      <xdr:row>33</xdr:row>
      <xdr:rowOff>439067</xdr:rowOff>
    </xdr:to>
    <xdr:sp macro="" textlink="">
      <xdr:nvSpPr>
        <xdr:cNvPr id="2" name="TextBox 1"/>
        <xdr:cNvSpPr txBox="1"/>
      </xdr:nvSpPr>
      <xdr:spPr>
        <a:xfrm>
          <a:off x="1305994" y="13681365"/>
          <a:ext cx="3366860" cy="7090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am familiar with pre-registration rules and will track and compute the claims on my own</a:t>
          </a:r>
          <a:endParaRPr lang="en-SG" sz="1100" b="1"/>
        </a:p>
      </xdr:txBody>
    </xdr:sp>
    <xdr:clientData/>
  </xdr:twoCellAnchor>
  <xdr:twoCellAnchor>
    <xdr:from>
      <xdr:col>4</xdr:col>
      <xdr:colOff>1083914</xdr:colOff>
      <xdr:row>31</xdr:row>
      <xdr:rowOff>274035</xdr:rowOff>
    </xdr:from>
    <xdr:to>
      <xdr:col>6</xdr:col>
      <xdr:colOff>1083048</xdr:colOff>
      <xdr:row>33</xdr:row>
      <xdr:rowOff>206493</xdr:rowOff>
    </xdr:to>
    <xdr:sp macro="" textlink="">
      <xdr:nvSpPr>
        <xdr:cNvPr id="10" name="TextBox 9"/>
        <xdr:cNvSpPr txBox="1"/>
      </xdr:nvSpPr>
      <xdr:spPr>
        <a:xfrm>
          <a:off x="6518767" y="13620241"/>
          <a:ext cx="3708281" cy="5375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Use</a:t>
          </a:r>
          <a:r>
            <a:rPr lang="en-SG" sz="1100" b="1" baseline="0"/>
            <a:t> calculator to </a:t>
          </a:r>
          <a:r>
            <a:rPr lang="en-SG" sz="1100" b="1"/>
            <a:t>track</a:t>
          </a:r>
          <a:r>
            <a:rPr lang="en-SG" sz="1100" b="1" baseline="0"/>
            <a:t> and compute allowable pre-registration claims</a:t>
          </a:r>
          <a:endParaRPr lang="en-SG" sz="1100" b="1"/>
        </a:p>
      </xdr:txBody>
    </xdr:sp>
    <xdr:clientData/>
  </xdr:twoCellAnchor>
  <xdr:twoCellAnchor>
    <xdr:from>
      <xdr:col>3</xdr:col>
      <xdr:colOff>26485</xdr:colOff>
      <xdr:row>32</xdr:row>
      <xdr:rowOff>24449</xdr:rowOff>
    </xdr:from>
    <xdr:to>
      <xdr:col>4</xdr:col>
      <xdr:colOff>433819</xdr:colOff>
      <xdr:row>35</xdr:row>
      <xdr:rowOff>133554</xdr:rowOff>
    </xdr:to>
    <xdr:grpSp>
      <xdr:nvGrpSpPr>
        <xdr:cNvPr id="11" name="Group 10"/>
        <xdr:cNvGrpSpPr/>
      </xdr:nvGrpSpPr>
      <xdr:grpSpPr>
        <a:xfrm>
          <a:off x="5382897" y="13785273"/>
          <a:ext cx="485775" cy="1016781"/>
          <a:chOff x="3034393" y="7538357"/>
          <a:chExt cx="485775" cy="1009650"/>
        </a:xfrm>
      </xdr:grpSpPr>
      <xdr:cxnSp macro="">
        <xdr:nvCxnSpPr>
          <xdr:cNvPr id="12" name="Straight Connector 11"/>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3" name="TextBox 12"/>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21166</xdr:colOff>
      <xdr:row>1</xdr:row>
      <xdr:rowOff>825500</xdr:rowOff>
    </xdr:to>
    <xdr:sp macro="" textlink="">
      <xdr:nvSpPr>
        <xdr:cNvPr id="9" name="Rounded Rectangle 8"/>
        <xdr:cNvSpPr/>
      </xdr:nvSpPr>
      <xdr:spPr>
        <a:xfrm>
          <a:off x="179917" y="0"/>
          <a:ext cx="8911166" cy="1016000"/>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rtlCol="0" anchor="t"/>
        <a:lstStyle/>
        <a:p>
          <a:pPr eaLnBrk="1" fontAlgn="auto" latinLnBrk="0" hangingPunct="1"/>
          <a:r>
            <a:rPr lang="en-GB" sz="2200" b="1" baseline="0">
              <a:solidFill>
                <a:schemeClr val="lt1"/>
              </a:solidFill>
              <a:effectLst/>
              <a:latin typeface="Arial" panose="020B0604020202020204" pitchFamily="34" charset="0"/>
              <a:ea typeface="+mn-ea"/>
              <a:cs typeface="Arial" panose="020B0604020202020204" pitchFamily="34" charset="0"/>
            </a:rPr>
            <a:t>Pre-registration GST: </a:t>
          </a:r>
        </a:p>
        <a:p>
          <a:pPr eaLnBrk="1" fontAlgn="auto" latinLnBrk="0" hangingPunct="1"/>
          <a:r>
            <a:rPr lang="en-GB" sz="2200" b="1" baseline="0">
              <a:solidFill>
                <a:schemeClr val="lt1"/>
              </a:solidFill>
              <a:effectLst/>
              <a:latin typeface="Arial" panose="020B0604020202020204" pitchFamily="34" charset="0"/>
              <a:ea typeface="+mn-ea"/>
              <a:cs typeface="Arial" panose="020B0604020202020204" pitchFamily="34" charset="0"/>
            </a:rPr>
            <a:t>Checklist for Self-Review of Eligibility of Claim</a:t>
          </a:r>
        </a:p>
        <a:p>
          <a:pPr eaLnBrk="1" fontAlgn="auto" latinLnBrk="0" hangingPunct="1"/>
          <a:r>
            <a:rPr lang="en-GB" sz="1100" b="1" baseline="0">
              <a:solidFill>
                <a:schemeClr val="lt1"/>
              </a:solidFill>
              <a:effectLst/>
              <a:latin typeface="Arial" panose="020B0604020202020204" pitchFamily="34" charset="0"/>
              <a:ea typeface="+mn-ea"/>
              <a:cs typeface="Arial" panose="020B0604020202020204" pitchFamily="34" charset="0"/>
            </a:rPr>
            <a:t>(</a:t>
          </a:r>
          <a:r>
            <a:rPr lang="en-US" sz="1100" b="1" baseline="0">
              <a:solidFill>
                <a:schemeClr val="lt1"/>
              </a:solidFill>
              <a:effectLst/>
              <a:latin typeface="Arial" panose="020B0604020202020204" pitchFamily="34" charset="0"/>
              <a:ea typeface="+mn-ea"/>
              <a:cs typeface="Arial" panose="020B0604020202020204" pitchFamily="34" charset="0"/>
            </a:rPr>
            <a:t>For Businesses Registered for GST on or after 1 Jul 2015) </a:t>
          </a:r>
          <a:endParaRPr lang="en-SG" sz="2400">
            <a:effectLst/>
            <a:latin typeface="Arial" panose="020B0604020202020204" pitchFamily="34" charset="0"/>
            <a:cs typeface="Arial" panose="020B0604020202020204" pitchFamily="34" charset="0"/>
          </a:endParaRPr>
        </a:p>
      </xdr:txBody>
    </xdr:sp>
    <xdr:clientData/>
  </xdr:twoCellAnchor>
  <xdr:twoCellAnchor>
    <xdr:from>
      <xdr:col>5</xdr:col>
      <xdr:colOff>296333</xdr:colOff>
      <xdr:row>0</xdr:row>
      <xdr:rowOff>95252</xdr:rowOff>
    </xdr:from>
    <xdr:to>
      <xdr:col>6</xdr:col>
      <xdr:colOff>693209</xdr:colOff>
      <xdr:row>1</xdr:row>
      <xdr:rowOff>560920</xdr:rowOff>
    </xdr:to>
    <xdr:sp macro="" textlink="">
      <xdr:nvSpPr>
        <xdr:cNvPr id="12" name="Rectangle 11">
          <a:hlinkClick xmlns:r="http://schemas.openxmlformats.org/officeDocument/2006/relationships" r:id="rId1"/>
        </xdr:cNvPr>
        <xdr:cNvSpPr/>
      </xdr:nvSpPr>
      <xdr:spPr>
        <a:xfrm>
          <a:off x="9366250" y="95252"/>
          <a:ext cx="1116542" cy="656168"/>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 TO INTRODUCTION</a:t>
          </a:r>
        </a:p>
      </xdr:txBody>
    </xdr:sp>
    <xdr:clientData/>
  </xdr:twoCellAnchor>
  <mc:AlternateContent xmlns:mc="http://schemas.openxmlformats.org/markup-compatibility/2006">
    <mc:Choice xmlns:a14="http://schemas.microsoft.com/office/drawing/2010/main" Requires="a14">
      <xdr:twoCellAnchor editAs="oneCell">
        <xdr:from>
          <xdr:col>6</xdr:col>
          <xdr:colOff>390525</xdr:colOff>
          <xdr:row>19</xdr:row>
          <xdr:rowOff>47625</xdr:rowOff>
        </xdr:from>
        <xdr:to>
          <xdr:col>7</xdr:col>
          <xdr:colOff>533400</xdr:colOff>
          <xdr:row>21</xdr:row>
          <xdr:rowOff>47625</xdr:rowOff>
        </xdr:to>
        <xdr:sp macro="" textlink="">
          <xdr:nvSpPr>
            <xdr:cNvPr id="27652" name="Check Box 4" hidden="1">
              <a:extLst>
                <a:ext uri="{63B3BB69-23CF-44E3-9099-C40C66FF867C}">
                  <a14:compatExt spid="_x0000_s276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390525</xdr:colOff>
          <xdr:row>25</xdr:row>
          <xdr:rowOff>57150</xdr:rowOff>
        </xdr:from>
        <xdr:to>
          <xdr:col>7</xdr:col>
          <xdr:colOff>533400</xdr:colOff>
          <xdr:row>25</xdr:row>
          <xdr:rowOff>514350</xdr:rowOff>
        </xdr:to>
        <xdr:sp macro="" textlink="">
          <xdr:nvSpPr>
            <xdr:cNvPr id="27653" name="Check Box 5" hidden="1">
              <a:extLst>
                <a:ext uri="{63B3BB69-23CF-44E3-9099-C40C66FF867C}">
                  <a14:compatExt spid="_x0000_s276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390525</xdr:colOff>
          <xdr:row>26</xdr:row>
          <xdr:rowOff>47625</xdr:rowOff>
        </xdr:from>
        <xdr:to>
          <xdr:col>7</xdr:col>
          <xdr:colOff>533400</xdr:colOff>
          <xdr:row>26</xdr:row>
          <xdr:rowOff>504825</xdr:rowOff>
        </xdr:to>
        <xdr:sp macro="" textlink="">
          <xdr:nvSpPr>
            <xdr:cNvPr id="27654" name="Check Box 6" hidden="1">
              <a:extLst>
                <a:ext uri="{63B3BB69-23CF-44E3-9099-C40C66FF867C}">
                  <a14:compatExt spid="_x0000_s276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6</xdr:col>
      <xdr:colOff>647700</xdr:colOff>
      <xdr:row>33</xdr:row>
      <xdr:rowOff>209550</xdr:rowOff>
    </xdr:from>
    <xdr:to>
      <xdr:col>7</xdr:col>
      <xdr:colOff>133350</xdr:colOff>
      <xdr:row>33</xdr:row>
      <xdr:rowOff>428625</xdr:rowOff>
    </xdr:to>
    <xdr:sp macro="" textlink="">
      <xdr:nvSpPr>
        <xdr:cNvPr id="27656" name="Check Box 7" hidden="1">
          <a:extLst>
            <a:ext uri="{63B3BB69-23CF-44E3-9099-C40C66FF867C}">
              <a14:compatExt xmlns:a14="http://schemas.microsoft.com/office/drawing/2010/main" spid="_x0000_s2765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mc:AlternateContent xmlns:mc="http://schemas.openxmlformats.org/markup-compatibility/2006">
    <mc:Choice xmlns:a14="http://schemas.microsoft.com/office/drawing/2010/main" Requires="a14">
      <xdr:twoCellAnchor editAs="oneCell">
        <xdr:from>
          <xdr:col>6</xdr:col>
          <xdr:colOff>447675</xdr:colOff>
          <xdr:row>33</xdr:row>
          <xdr:rowOff>9525</xdr:rowOff>
        </xdr:from>
        <xdr:to>
          <xdr:col>6</xdr:col>
          <xdr:colOff>819150</xdr:colOff>
          <xdr:row>33</xdr:row>
          <xdr:rowOff>228600</xdr:rowOff>
        </xdr:to>
        <xdr:sp macro="" textlink="">
          <xdr:nvSpPr>
            <xdr:cNvPr id="27655" name="Check Box 7" hidden="1">
              <a:extLst>
                <a:ext uri="{63B3BB69-23CF-44E3-9099-C40C66FF867C}">
                  <a14:compatExt spid="_x0000_s276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6</xdr:col>
      <xdr:colOff>647700</xdr:colOff>
      <xdr:row>33</xdr:row>
      <xdr:rowOff>209550</xdr:rowOff>
    </xdr:from>
    <xdr:to>
      <xdr:col>7</xdr:col>
      <xdr:colOff>133350</xdr:colOff>
      <xdr:row>33</xdr:row>
      <xdr:rowOff>428625</xdr:rowOff>
    </xdr:to>
    <xdr:sp macro="" textlink="">
      <xdr:nvSpPr>
        <xdr:cNvPr id="2" name="Check Box 7" hidden="1">
          <a:extLst>
            <a:ext uri="{63B3BB69-23CF-44E3-9099-C40C66FF867C}">
              <a14:compatExt xmlns:a14="http://schemas.microsoft.com/office/drawing/2010/main" spid="_x0000_s27656"/>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33</xdr:row>
      <xdr:rowOff>209550</xdr:rowOff>
    </xdr:from>
    <xdr:to>
      <xdr:col>7</xdr:col>
      <xdr:colOff>133350</xdr:colOff>
      <xdr:row>33</xdr:row>
      <xdr:rowOff>428625</xdr:rowOff>
    </xdr:to>
    <xdr:sp macro="" textlink="">
      <xdr:nvSpPr>
        <xdr:cNvPr id="3" name="Check Box 7" hidden="1">
          <a:extLst>
            <a:ext uri="{63B3BB69-23CF-44E3-9099-C40C66FF867C}">
              <a14:compatExt xmlns:a14="http://schemas.microsoft.com/office/drawing/2010/main" spid="_x0000_s27656"/>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33</xdr:row>
      <xdr:rowOff>209550</xdr:rowOff>
    </xdr:from>
    <xdr:to>
      <xdr:col>7</xdr:col>
      <xdr:colOff>133350</xdr:colOff>
      <xdr:row>33</xdr:row>
      <xdr:rowOff>428625</xdr:rowOff>
    </xdr:to>
    <xdr:sp macro="" textlink="">
      <xdr:nvSpPr>
        <xdr:cNvPr id="4" name="Check Box 7" hidden="1">
          <a:extLst>
            <a:ext uri="{63B3BB69-23CF-44E3-9099-C40C66FF867C}">
              <a14:compatExt xmlns:a14="http://schemas.microsoft.com/office/drawing/2010/main" spid="_x0000_s27656"/>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oneCellAnchor>
    <xdr:from>
      <xdr:col>6</xdr:col>
      <xdr:colOff>647700</xdr:colOff>
      <xdr:row>34</xdr:row>
      <xdr:rowOff>209550</xdr:rowOff>
    </xdr:from>
    <xdr:ext cx="366712" cy="219075"/>
    <xdr:sp macro="" textlink="">
      <xdr:nvSpPr>
        <xdr:cNvPr id="13" name="Check Box 7" hidden="1">
          <a:extLst>
            <a:ext uri="{63B3BB69-23CF-44E3-9099-C40C66FF867C}">
              <a14:compatExt xmlns:a14="http://schemas.microsoft.com/office/drawing/2010/main" spid="_x0000_s27656"/>
            </a:ext>
          </a:extLst>
        </xdr:cNvPr>
        <xdr:cNvSpPr/>
      </xdr:nvSpPr>
      <xdr:spPr bwMode="auto">
        <a:xfrm>
          <a:off x="11482388" y="13961269"/>
          <a:ext cx="366712"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oneCellAnchor>
  <xdr:oneCellAnchor>
    <xdr:from>
      <xdr:col>6</xdr:col>
      <xdr:colOff>647700</xdr:colOff>
      <xdr:row>34</xdr:row>
      <xdr:rowOff>209550</xdr:rowOff>
    </xdr:from>
    <xdr:ext cx="366712" cy="219075"/>
    <xdr:sp macro="" textlink="">
      <xdr:nvSpPr>
        <xdr:cNvPr id="14" name="Check Box 7" hidden="1">
          <a:extLst>
            <a:ext uri="{63B3BB69-23CF-44E3-9099-C40C66FF867C}">
              <a14:compatExt xmlns:a14="http://schemas.microsoft.com/office/drawing/2010/main" spid="_x0000_s27656"/>
            </a:ext>
          </a:extLst>
        </xdr:cNvPr>
        <xdr:cNvSpPr/>
      </xdr:nvSpPr>
      <xdr:spPr bwMode="auto">
        <a:xfrm>
          <a:off x="11482388" y="13961269"/>
          <a:ext cx="366712"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oneCellAnchor>
  <xdr:oneCellAnchor>
    <xdr:from>
      <xdr:col>6</xdr:col>
      <xdr:colOff>647700</xdr:colOff>
      <xdr:row>34</xdr:row>
      <xdr:rowOff>209550</xdr:rowOff>
    </xdr:from>
    <xdr:ext cx="366712" cy="219075"/>
    <xdr:sp macro="" textlink="">
      <xdr:nvSpPr>
        <xdr:cNvPr id="15" name="Check Box 7" hidden="1">
          <a:extLst>
            <a:ext uri="{63B3BB69-23CF-44E3-9099-C40C66FF867C}">
              <a14:compatExt xmlns:a14="http://schemas.microsoft.com/office/drawing/2010/main" spid="_x0000_s27656"/>
            </a:ext>
          </a:extLst>
        </xdr:cNvPr>
        <xdr:cNvSpPr/>
      </xdr:nvSpPr>
      <xdr:spPr bwMode="auto">
        <a:xfrm>
          <a:off x="11482388" y="13961269"/>
          <a:ext cx="366712"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oneCellAnchor>
  <xdr:oneCellAnchor>
    <xdr:from>
      <xdr:col>6</xdr:col>
      <xdr:colOff>647700</xdr:colOff>
      <xdr:row>34</xdr:row>
      <xdr:rowOff>209550</xdr:rowOff>
    </xdr:from>
    <xdr:ext cx="366712" cy="219075"/>
    <xdr:sp macro="" textlink="">
      <xdr:nvSpPr>
        <xdr:cNvPr id="27658" name="Check Box 7" hidden="1">
          <a:extLst>
            <a:ext uri="{63B3BB69-23CF-44E3-9099-C40C66FF867C}">
              <a14:compatExt xmlns:a14="http://schemas.microsoft.com/office/drawing/2010/main" spid="_x0000_s27658"/>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oneCellAnchor>
  <xdr:twoCellAnchor editAs="oneCell">
    <xdr:from>
      <xdr:col>6</xdr:col>
      <xdr:colOff>647700</xdr:colOff>
      <xdr:row>33</xdr:row>
      <xdr:rowOff>209550</xdr:rowOff>
    </xdr:from>
    <xdr:to>
      <xdr:col>7</xdr:col>
      <xdr:colOff>133350</xdr:colOff>
      <xdr:row>33</xdr:row>
      <xdr:rowOff>426244</xdr:rowOff>
    </xdr:to>
    <xdr:sp macro="" textlink="">
      <xdr:nvSpPr>
        <xdr:cNvPr id="5" name="Check Box 7" hidden="1">
          <a:extLst>
            <a:ext uri="{63B3BB69-23CF-44E3-9099-C40C66FF867C}">
              <a14:compatExt xmlns:a14="http://schemas.microsoft.com/office/drawing/2010/main" spid="_x0000_s27656"/>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35</xdr:row>
      <xdr:rowOff>209550</xdr:rowOff>
    </xdr:from>
    <xdr:to>
      <xdr:col>7</xdr:col>
      <xdr:colOff>133350</xdr:colOff>
      <xdr:row>35</xdr:row>
      <xdr:rowOff>428625</xdr:rowOff>
    </xdr:to>
    <xdr:sp macro="" textlink="">
      <xdr:nvSpPr>
        <xdr:cNvPr id="6" name="AutoShape 10" hidden="1">
          <a:extLst>
            <a:ext uri="{63B3BB69-23CF-44E3-9099-C40C66FF867C}">
              <a14:compatExt xmlns:a14="http://schemas.microsoft.com/office/drawing/2010/main" spid="_x0000_s27658"/>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33</xdr:row>
      <xdr:rowOff>209550</xdr:rowOff>
    </xdr:from>
    <xdr:to>
      <xdr:col>7</xdr:col>
      <xdr:colOff>133350</xdr:colOff>
      <xdr:row>33</xdr:row>
      <xdr:rowOff>426244</xdr:rowOff>
    </xdr:to>
    <xdr:sp macro="" textlink="">
      <xdr:nvSpPr>
        <xdr:cNvPr id="7" name="Check Box 7" hidden="1">
          <a:extLst>
            <a:ext uri="{63B3BB69-23CF-44E3-9099-C40C66FF867C}">
              <a14:compatExt xmlns:a14="http://schemas.microsoft.com/office/drawing/2010/main" spid="_x0000_s27656"/>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35</xdr:row>
      <xdr:rowOff>209550</xdr:rowOff>
    </xdr:from>
    <xdr:to>
      <xdr:col>7</xdr:col>
      <xdr:colOff>133350</xdr:colOff>
      <xdr:row>35</xdr:row>
      <xdr:rowOff>428625</xdr:rowOff>
    </xdr:to>
    <xdr:sp macro="" textlink="">
      <xdr:nvSpPr>
        <xdr:cNvPr id="8" name="AutoShape 10" hidden="1">
          <a:extLst>
            <a:ext uri="{63B3BB69-23CF-44E3-9099-C40C66FF867C}">
              <a14:compatExt xmlns:a14="http://schemas.microsoft.com/office/drawing/2010/main" spid="_x0000_s27658"/>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mc:AlternateContent xmlns:mc="http://schemas.openxmlformats.org/markup-compatibility/2006">
    <mc:Choice xmlns:a14="http://schemas.microsoft.com/office/drawing/2010/main" Requires="a14">
      <xdr:twoCellAnchor editAs="oneCell">
        <xdr:from>
          <xdr:col>6</xdr:col>
          <xdr:colOff>457200</xdr:colOff>
          <xdr:row>34</xdr:row>
          <xdr:rowOff>180975</xdr:rowOff>
        </xdr:from>
        <xdr:to>
          <xdr:col>6</xdr:col>
          <xdr:colOff>819150</xdr:colOff>
          <xdr:row>34</xdr:row>
          <xdr:rowOff>409575</xdr:rowOff>
        </xdr:to>
        <xdr:sp macro="" textlink="">
          <xdr:nvSpPr>
            <xdr:cNvPr id="27661" name="Check Box 13" hidden="1">
              <a:extLst>
                <a:ext uri="{63B3BB69-23CF-44E3-9099-C40C66FF867C}">
                  <a14:compatExt spid="_x0000_s276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6</xdr:col>
      <xdr:colOff>647700</xdr:colOff>
      <xdr:row>33</xdr:row>
      <xdr:rowOff>209550</xdr:rowOff>
    </xdr:from>
    <xdr:to>
      <xdr:col>7</xdr:col>
      <xdr:colOff>133350</xdr:colOff>
      <xdr:row>33</xdr:row>
      <xdr:rowOff>428625</xdr:rowOff>
    </xdr:to>
    <xdr:sp macro="" textlink="">
      <xdr:nvSpPr>
        <xdr:cNvPr id="10" name="Check Box 7" hidden="1">
          <a:extLst>
            <a:ext uri="{63B3BB69-23CF-44E3-9099-C40C66FF867C}">
              <a14:compatExt xmlns:a14="http://schemas.microsoft.com/office/drawing/2010/main" spid="_x0000_s27656"/>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35</xdr:row>
      <xdr:rowOff>209550</xdr:rowOff>
    </xdr:from>
    <xdr:to>
      <xdr:col>7</xdr:col>
      <xdr:colOff>133350</xdr:colOff>
      <xdr:row>35</xdr:row>
      <xdr:rowOff>428625</xdr:rowOff>
    </xdr:to>
    <xdr:sp macro="" textlink="">
      <xdr:nvSpPr>
        <xdr:cNvPr id="11" name="AutoShape 10" hidden="1">
          <a:extLst>
            <a:ext uri="{63B3BB69-23CF-44E3-9099-C40C66FF867C}">
              <a14:compatExt xmlns:a14="http://schemas.microsoft.com/office/drawing/2010/main" spid="_x0000_s27658"/>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33</xdr:row>
      <xdr:rowOff>209550</xdr:rowOff>
    </xdr:from>
    <xdr:to>
      <xdr:col>7</xdr:col>
      <xdr:colOff>133350</xdr:colOff>
      <xdr:row>33</xdr:row>
      <xdr:rowOff>428625</xdr:rowOff>
    </xdr:to>
    <xdr:sp macro="" textlink="">
      <xdr:nvSpPr>
        <xdr:cNvPr id="16" name="Check Box 7" hidden="1">
          <a:extLst>
            <a:ext uri="{63B3BB69-23CF-44E3-9099-C40C66FF867C}">
              <a14:compatExt xmlns:a14="http://schemas.microsoft.com/office/drawing/2010/main" spid="_x0000_s27656"/>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35</xdr:row>
      <xdr:rowOff>209550</xdr:rowOff>
    </xdr:from>
    <xdr:to>
      <xdr:col>7</xdr:col>
      <xdr:colOff>133350</xdr:colOff>
      <xdr:row>35</xdr:row>
      <xdr:rowOff>428625</xdr:rowOff>
    </xdr:to>
    <xdr:sp macro="" textlink="">
      <xdr:nvSpPr>
        <xdr:cNvPr id="17" name="AutoShape 10" hidden="1">
          <a:extLst>
            <a:ext uri="{63B3BB69-23CF-44E3-9099-C40C66FF867C}">
              <a14:compatExt xmlns:a14="http://schemas.microsoft.com/office/drawing/2010/main" spid="_x0000_s27658"/>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33</xdr:row>
      <xdr:rowOff>209550</xdr:rowOff>
    </xdr:from>
    <xdr:to>
      <xdr:col>7</xdr:col>
      <xdr:colOff>133350</xdr:colOff>
      <xdr:row>33</xdr:row>
      <xdr:rowOff>428625</xdr:rowOff>
    </xdr:to>
    <xdr:sp macro="" textlink="">
      <xdr:nvSpPr>
        <xdr:cNvPr id="18" name="Check Box 7" hidden="1">
          <a:extLst>
            <a:ext uri="{63B3BB69-23CF-44E3-9099-C40C66FF867C}">
              <a14:compatExt xmlns:a14="http://schemas.microsoft.com/office/drawing/2010/main" spid="_x0000_s27656"/>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35</xdr:row>
      <xdr:rowOff>209550</xdr:rowOff>
    </xdr:from>
    <xdr:to>
      <xdr:col>7</xdr:col>
      <xdr:colOff>133350</xdr:colOff>
      <xdr:row>35</xdr:row>
      <xdr:rowOff>428625</xdr:rowOff>
    </xdr:to>
    <xdr:sp macro="" textlink="">
      <xdr:nvSpPr>
        <xdr:cNvPr id="19" name="AutoShape 10" hidden="1">
          <a:extLst>
            <a:ext uri="{63B3BB69-23CF-44E3-9099-C40C66FF867C}">
              <a14:compatExt xmlns:a14="http://schemas.microsoft.com/office/drawing/2010/main" spid="_x0000_s27658"/>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33</xdr:row>
      <xdr:rowOff>209550</xdr:rowOff>
    </xdr:from>
    <xdr:to>
      <xdr:col>7</xdr:col>
      <xdr:colOff>133350</xdr:colOff>
      <xdr:row>33</xdr:row>
      <xdr:rowOff>428625</xdr:rowOff>
    </xdr:to>
    <xdr:sp macro="" textlink="">
      <xdr:nvSpPr>
        <xdr:cNvPr id="20" name="Check Box 7" hidden="1">
          <a:extLst>
            <a:ext uri="{63B3BB69-23CF-44E3-9099-C40C66FF867C}">
              <a14:compatExt xmlns:a14="http://schemas.microsoft.com/office/drawing/2010/main" spid="_x0000_s27656"/>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35</xdr:row>
      <xdr:rowOff>209550</xdr:rowOff>
    </xdr:from>
    <xdr:to>
      <xdr:col>7</xdr:col>
      <xdr:colOff>133350</xdr:colOff>
      <xdr:row>35</xdr:row>
      <xdr:rowOff>428625</xdr:rowOff>
    </xdr:to>
    <xdr:sp macro="" textlink="">
      <xdr:nvSpPr>
        <xdr:cNvPr id="21" name="AutoShape 10" hidden="1">
          <a:extLst>
            <a:ext uri="{63B3BB69-23CF-44E3-9099-C40C66FF867C}">
              <a14:compatExt xmlns:a14="http://schemas.microsoft.com/office/drawing/2010/main" spid="_x0000_s27658"/>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33</xdr:row>
      <xdr:rowOff>209550</xdr:rowOff>
    </xdr:from>
    <xdr:to>
      <xdr:col>7</xdr:col>
      <xdr:colOff>133350</xdr:colOff>
      <xdr:row>33</xdr:row>
      <xdr:rowOff>428625</xdr:rowOff>
    </xdr:to>
    <xdr:sp macro="" textlink="">
      <xdr:nvSpPr>
        <xdr:cNvPr id="22" name="Check Box 7" hidden="1">
          <a:extLst>
            <a:ext uri="{63B3BB69-23CF-44E3-9099-C40C66FF867C}">
              <a14:compatExt xmlns:a14="http://schemas.microsoft.com/office/drawing/2010/main" spid="_x0000_s27656"/>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35</xdr:row>
      <xdr:rowOff>209550</xdr:rowOff>
    </xdr:from>
    <xdr:to>
      <xdr:col>7</xdr:col>
      <xdr:colOff>133350</xdr:colOff>
      <xdr:row>35</xdr:row>
      <xdr:rowOff>428625</xdr:rowOff>
    </xdr:to>
    <xdr:sp macro="" textlink="">
      <xdr:nvSpPr>
        <xdr:cNvPr id="23" name="AutoShape 10" hidden="1">
          <a:extLst>
            <a:ext uri="{63B3BB69-23CF-44E3-9099-C40C66FF867C}">
              <a14:compatExt xmlns:a14="http://schemas.microsoft.com/office/drawing/2010/main" spid="_x0000_s27658"/>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33</xdr:row>
      <xdr:rowOff>209550</xdr:rowOff>
    </xdr:from>
    <xdr:to>
      <xdr:col>7</xdr:col>
      <xdr:colOff>133350</xdr:colOff>
      <xdr:row>33</xdr:row>
      <xdr:rowOff>428625</xdr:rowOff>
    </xdr:to>
    <xdr:sp macro="" textlink="">
      <xdr:nvSpPr>
        <xdr:cNvPr id="24" name="Check Box 7" hidden="1">
          <a:extLst>
            <a:ext uri="{63B3BB69-23CF-44E3-9099-C40C66FF867C}">
              <a14:compatExt xmlns:a14="http://schemas.microsoft.com/office/drawing/2010/main" spid="_x0000_s27656"/>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35</xdr:row>
      <xdr:rowOff>209550</xdr:rowOff>
    </xdr:from>
    <xdr:to>
      <xdr:col>7</xdr:col>
      <xdr:colOff>133350</xdr:colOff>
      <xdr:row>35</xdr:row>
      <xdr:rowOff>428625</xdr:rowOff>
    </xdr:to>
    <xdr:sp macro="" textlink="">
      <xdr:nvSpPr>
        <xdr:cNvPr id="25" name="AutoShape 10" hidden="1">
          <a:extLst>
            <a:ext uri="{63B3BB69-23CF-44E3-9099-C40C66FF867C}">
              <a14:compatExt xmlns:a14="http://schemas.microsoft.com/office/drawing/2010/main" spid="_x0000_s27658"/>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33</xdr:row>
      <xdr:rowOff>209550</xdr:rowOff>
    </xdr:from>
    <xdr:to>
      <xdr:col>7</xdr:col>
      <xdr:colOff>133350</xdr:colOff>
      <xdr:row>33</xdr:row>
      <xdr:rowOff>428625</xdr:rowOff>
    </xdr:to>
    <xdr:sp macro="" textlink="">
      <xdr:nvSpPr>
        <xdr:cNvPr id="26" name="Check Box 7" hidden="1">
          <a:extLst>
            <a:ext uri="{63B3BB69-23CF-44E3-9099-C40C66FF867C}">
              <a14:compatExt xmlns:a14="http://schemas.microsoft.com/office/drawing/2010/main" spid="_x0000_s27656"/>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647700</xdr:colOff>
      <xdr:row>35</xdr:row>
      <xdr:rowOff>209550</xdr:rowOff>
    </xdr:from>
    <xdr:to>
      <xdr:col>7</xdr:col>
      <xdr:colOff>133350</xdr:colOff>
      <xdr:row>35</xdr:row>
      <xdr:rowOff>428625</xdr:rowOff>
    </xdr:to>
    <xdr:sp macro="" textlink="">
      <xdr:nvSpPr>
        <xdr:cNvPr id="27" name="AutoShape 10" hidden="1">
          <a:extLst>
            <a:ext uri="{63B3BB69-23CF-44E3-9099-C40C66FF867C}">
              <a14:compatExt xmlns:a14="http://schemas.microsoft.com/office/drawing/2010/main" spid="_x0000_s27658"/>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mc:AlternateContent xmlns:mc="http://schemas.openxmlformats.org/markup-compatibility/2006">
    <mc:Choice xmlns:a14="http://schemas.microsoft.com/office/drawing/2010/main" Requires="a14">
      <xdr:twoCellAnchor editAs="oneCell">
        <xdr:from>
          <xdr:col>6</xdr:col>
          <xdr:colOff>647700</xdr:colOff>
          <xdr:row>33</xdr:row>
          <xdr:rowOff>209550</xdr:rowOff>
        </xdr:from>
        <xdr:to>
          <xdr:col>7</xdr:col>
          <xdr:colOff>133350</xdr:colOff>
          <xdr:row>33</xdr:row>
          <xdr:rowOff>428625</xdr:rowOff>
        </xdr:to>
        <xdr:sp macro="" textlink="">
          <xdr:nvSpPr>
            <xdr:cNvPr id="28" name="Check Box 7" hidden="1">
              <a:extLst>
                <a:ext uri="{63B3BB69-23CF-44E3-9099-C40C66FF867C}">
                  <a14:compatExt spid="_x0000_s2765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35</xdr:row>
          <xdr:rowOff>209550</xdr:rowOff>
        </xdr:from>
        <xdr:to>
          <xdr:col>7</xdr:col>
          <xdr:colOff>133350</xdr:colOff>
          <xdr:row>35</xdr:row>
          <xdr:rowOff>428625</xdr:rowOff>
        </xdr:to>
        <xdr:sp macro="" textlink="">
          <xdr:nvSpPr>
            <xdr:cNvPr id="29" name="AutoShape 10" hidden="1">
              <a:extLst>
                <a:ext uri="{63B3BB69-23CF-44E3-9099-C40C66FF867C}">
                  <a14:compatExt spid="_x0000_s2765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5</xdr:col>
      <xdr:colOff>133350</xdr:colOff>
      <xdr:row>12</xdr:row>
      <xdr:rowOff>276225</xdr:rowOff>
    </xdr:from>
    <xdr:to>
      <xdr:col>5</xdr:col>
      <xdr:colOff>1343025</xdr:colOff>
      <xdr:row>12</xdr:row>
      <xdr:rowOff>781050</xdr:rowOff>
    </xdr:to>
    <xdr:sp macro="" textlink="">
      <xdr:nvSpPr>
        <xdr:cNvPr id="2" name="Rectangle 1"/>
        <xdr:cNvSpPr/>
      </xdr:nvSpPr>
      <xdr:spPr>
        <a:xfrm>
          <a:off x="5505450" y="3476625"/>
          <a:ext cx="1114425" cy="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GOODS</a:t>
          </a:r>
        </a:p>
      </xdr:txBody>
    </xdr:sp>
    <xdr:clientData/>
  </xdr:twoCellAnchor>
  <xdr:twoCellAnchor>
    <xdr:from>
      <xdr:col>6</xdr:col>
      <xdr:colOff>123825</xdr:colOff>
      <xdr:row>12</xdr:row>
      <xdr:rowOff>276225</xdr:rowOff>
    </xdr:from>
    <xdr:to>
      <xdr:col>6</xdr:col>
      <xdr:colOff>1333500</xdr:colOff>
      <xdr:row>12</xdr:row>
      <xdr:rowOff>781050</xdr:rowOff>
    </xdr:to>
    <xdr:sp macro="" textlink="">
      <xdr:nvSpPr>
        <xdr:cNvPr id="3" name="Rectangle 2">
          <a:hlinkClick xmlns:r="http://schemas.openxmlformats.org/officeDocument/2006/relationships" r:id="rId1"/>
        </xdr:cNvPr>
        <xdr:cNvSpPr/>
      </xdr:nvSpPr>
      <xdr:spPr>
        <a:xfrm>
          <a:off x="6743700" y="3476625"/>
          <a:ext cx="190500" cy="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SERVICES</a:t>
          </a:r>
        </a:p>
      </xdr:txBody>
    </xdr:sp>
    <xdr:clientData/>
  </xdr:twoCellAnchor>
  <xdr:twoCellAnchor>
    <xdr:from>
      <xdr:col>7</xdr:col>
      <xdr:colOff>114300</xdr:colOff>
      <xdr:row>12</xdr:row>
      <xdr:rowOff>276225</xdr:rowOff>
    </xdr:from>
    <xdr:to>
      <xdr:col>7</xdr:col>
      <xdr:colOff>1323975</xdr:colOff>
      <xdr:row>12</xdr:row>
      <xdr:rowOff>781050</xdr:rowOff>
    </xdr:to>
    <xdr:sp macro="" textlink="">
      <xdr:nvSpPr>
        <xdr:cNvPr id="4" name="Rectangle 3"/>
        <xdr:cNvSpPr/>
      </xdr:nvSpPr>
      <xdr:spPr>
        <a:xfrm>
          <a:off x="7048500" y="3476625"/>
          <a:ext cx="1209675" cy="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RENTAL</a:t>
          </a:r>
          <a:r>
            <a:rPr lang="en-US" sz="900" b="1" baseline="0">
              <a:latin typeface="Arial" pitchFamily="34" charset="0"/>
              <a:cs typeface="Arial" pitchFamily="34" charset="0"/>
            </a:rPr>
            <a:t> AND UTILITIES</a:t>
          </a:r>
          <a:endParaRPr lang="en-US" sz="900" b="1">
            <a:latin typeface="Arial" pitchFamily="34" charset="0"/>
            <a:cs typeface="Arial" pitchFamily="34" charset="0"/>
          </a:endParaRPr>
        </a:p>
      </xdr:txBody>
    </xdr:sp>
    <xdr:clientData/>
  </xdr:twoCellAnchor>
  <xdr:twoCellAnchor>
    <xdr:from>
      <xdr:col>5</xdr:col>
      <xdr:colOff>1276350</xdr:colOff>
      <xdr:row>29</xdr:row>
      <xdr:rowOff>0</xdr:rowOff>
    </xdr:from>
    <xdr:to>
      <xdr:col>5</xdr:col>
      <xdr:colOff>2809875</xdr:colOff>
      <xdr:row>31</xdr:row>
      <xdr:rowOff>123000</xdr:rowOff>
    </xdr:to>
    <xdr:sp macro="" textlink="">
      <xdr:nvSpPr>
        <xdr:cNvPr id="5" name="Rectangle 4">
          <a:hlinkClick xmlns:r="http://schemas.openxmlformats.org/officeDocument/2006/relationships" r:id="rId2"/>
        </xdr:cNvPr>
        <xdr:cNvSpPr/>
      </xdr:nvSpPr>
      <xdr:spPr>
        <a:xfrm>
          <a:off x="6619875" y="7210425"/>
          <a:ext cx="0" cy="1905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 TO PARTICULARS</a:t>
          </a:r>
        </a:p>
      </xdr:txBody>
    </xdr:sp>
    <xdr:clientData/>
  </xdr:twoCellAnchor>
  <xdr:twoCellAnchor>
    <xdr:from>
      <xdr:col>5</xdr:col>
      <xdr:colOff>1276350</xdr:colOff>
      <xdr:row>33</xdr:row>
      <xdr:rowOff>0</xdr:rowOff>
    </xdr:from>
    <xdr:to>
      <xdr:col>5</xdr:col>
      <xdr:colOff>2800350</xdr:colOff>
      <xdr:row>35</xdr:row>
      <xdr:rowOff>123000</xdr:rowOff>
    </xdr:to>
    <xdr:sp macro="" textlink="">
      <xdr:nvSpPr>
        <xdr:cNvPr id="6" name="Rectangle 5">
          <a:hlinkClick xmlns:r="http://schemas.openxmlformats.org/officeDocument/2006/relationships" r:id="rId3"/>
        </xdr:cNvPr>
        <xdr:cNvSpPr/>
      </xdr:nvSpPr>
      <xdr:spPr>
        <a:xfrm>
          <a:off x="6619875" y="7400925"/>
          <a:ext cx="0" cy="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I DO NOT HAVE OTHER PRE-REGISTRATION CLAIMS</a:t>
          </a:r>
        </a:p>
      </xdr:txBody>
    </xdr:sp>
    <xdr:clientData/>
  </xdr:twoCellAnchor>
  <xdr:twoCellAnchor>
    <xdr:from>
      <xdr:col>5</xdr:col>
      <xdr:colOff>1247775</xdr:colOff>
      <xdr:row>24</xdr:row>
      <xdr:rowOff>114300</xdr:rowOff>
    </xdr:from>
    <xdr:to>
      <xdr:col>5</xdr:col>
      <xdr:colOff>2819400</xdr:colOff>
      <xdr:row>28</xdr:row>
      <xdr:rowOff>46800</xdr:rowOff>
    </xdr:to>
    <xdr:sp macro="" textlink="">
      <xdr:nvSpPr>
        <xdr:cNvPr id="7" name="Rectangle 6">
          <a:hlinkClick xmlns:r="http://schemas.openxmlformats.org/officeDocument/2006/relationships" r:id="rId4"/>
        </xdr:cNvPr>
        <xdr:cNvSpPr/>
      </xdr:nvSpPr>
      <xdr:spPr>
        <a:xfrm>
          <a:off x="6619875" y="6562725"/>
          <a:ext cx="0"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I</a:t>
          </a:r>
          <a:r>
            <a:rPr lang="en-US" sz="900" b="1" baseline="0">
              <a:latin typeface="Arial" pitchFamily="34" charset="0"/>
              <a:cs typeface="Arial" pitchFamily="34" charset="0"/>
            </a:rPr>
            <a:t> HAVE OTHER PRE-REGISTRATION CLAIMS</a:t>
          </a:r>
          <a:endParaRPr lang="en-US" sz="900" b="1">
            <a:latin typeface="Arial" pitchFamily="34" charset="0"/>
            <a:cs typeface="Arial" pitchFamily="34" charset="0"/>
          </a:endParaRPr>
        </a:p>
      </xdr:txBody>
    </xdr:sp>
    <xdr:clientData/>
  </xdr:twoCellAnchor>
  <xdr:twoCellAnchor>
    <xdr:from>
      <xdr:col>1</xdr:col>
      <xdr:colOff>1513115</xdr:colOff>
      <xdr:row>26</xdr:row>
      <xdr:rowOff>107156</xdr:rowOff>
    </xdr:from>
    <xdr:to>
      <xdr:col>1</xdr:col>
      <xdr:colOff>3084740</xdr:colOff>
      <xdr:row>29</xdr:row>
      <xdr:rowOff>39656</xdr:rowOff>
    </xdr:to>
    <xdr:sp macro="" textlink="">
      <xdr:nvSpPr>
        <xdr:cNvPr id="8" name="Rectangle 7">
          <a:hlinkClick xmlns:r="http://schemas.openxmlformats.org/officeDocument/2006/relationships" r:id="rId5"/>
        </xdr:cNvPr>
        <xdr:cNvSpPr/>
      </xdr:nvSpPr>
      <xdr:spPr>
        <a:xfrm>
          <a:off x="1785258" y="7931263"/>
          <a:ext cx="15716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 TO INTRODUCTION PAGE</a:t>
          </a:r>
        </a:p>
      </xdr:txBody>
    </xdr:sp>
    <xdr:clientData/>
  </xdr:twoCellAnchor>
  <xdr:twoCellAnchor>
    <xdr:from>
      <xdr:col>5</xdr:col>
      <xdr:colOff>370111</xdr:colOff>
      <xdr:row>26</xdr:row>
      <xdr:rowOff>111919</xdr:rowOff>
    </xdr:from>
    <xdr:to>
      <xdr:col>7</xdr:col>
      <xdr:colOff>305476</xdr:colOff>
      <xdr:row>29</xdr:row>
      <xdr:rowOff>44419</xdr:rowOff>
    </xdr:to>
    <xdr:sp macro="" textlink="">
      <xdr:nvSpPr>
        <xdr:cNvPr id="10" name="Rectangle 9">
          <a:hlinkClick xmlns:r="http://schemas.openxmlformats.org/officeDocument/2006/relationships" r:id="rId6"/>
        </xdr:cNvPr>
        <xdr:cNvSpPr/>
      </xdr:nvSpPr>
      <xdr:spPr>
        <a:xfrm>
          <a:off x="5744932" y="7976848"/>
          <a:ext cx="1500187"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PROCEED</a:t>
          </a:r>
          <a:r>
            <a:rPr lang="en-US" sz="900" b="1" baseline="0">
              <a:latin typeface="Arial" pitchFamily="34" charset="0"/>
              <a:cs typeface="Arial" pitchFamily="34" charset="0"/>
            </a:rPr>
            <a:t> TO SUMMARY OF CLAIMS</a:t>
          </a:r>
          <a:endParaRPr lang="en-US" sz="900" b="1">
            <a:latin typeface="Arial" pitchFamily="34" charset="0"/>
            <a:cs typeface="Arial" pitchFamily="34" charset="0"/>
          </a:endParaRPr>
        </a:p>
      </xdr:txBody>
    </xdr:sp>
    <xdr:clientData/>
  </xdr:twoCellAnchor>
  <xdr:twoCellAnchor>
    <xdr:from>
      <xdr:col>9</xdr:col>
      <xdr:colOff>154781</xdr:colOff>
      <xdr:row>1</xdr:row>
      <xdr:rowOff>130970</xdr:rowOff>
    </xdr:from>
    <xdr:to>
      <xdr:col>9</xdr:col>
      <xdr:colOff>1688306</xdr:colOff>
      <xdr:row>3</xdr:row>
      <xdr:rowOff>182533</xdr:rowOff>
    </xdr:to>
    <xdr:sp macro="" textlink="">
      <xdr:nvSpPr>
        <xdr:cNvPr id="11" name="Rectangle 10">
          <a:hlinkClick xmlns:r="http://schemas.openxmlformats.org/officeDocument/2006/relationships" r:id="rId7"/>
        </xdr:cNvPr>
        <xdr:cNvSpPr/>
      </xdr:nvSpPr>
      <xdr:spPr>
        <a:xfrm>
          <a:off x="8703469" y="297658"/>
          <a:ext cx="15335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EDIT</a:t>
          </a:r>
          <a:r>
            <a:rPr lang="en-US" sz="900" b="1" baseline="0">
              <a:latin typeface="Arial" pitchFamily="34" charset="0"/>
              <a:cs typeface="Arial" pitchFamily="34" charset="0"/>
            </a:rPr>
            <a:t> MY PARTICULARS</a:t>
          </a:r>
          <a:endParaRPr lang="en-US" sz="900" b="1">
            <a:latin typeface="Arial" pitchFamily="34" charset="0"/>
            <a:cs typeface="Arial" pitchFamily="34" charset="0"/>
          </a:endParaRPr>
        </a:p>
      </xdr:txBody>
    </xdr:sp>
    <xdr:clientData/>
  </xdr:twoCellAnchor>
  <xdr:twoCellAnchor>
    <xdr:from>
      <xdr:col>1</xdr:col>
      <xdr:colOff>55451</xdr:colOff>
      <xdr:row>22</xdr:row>
      <xdr:rowOff>57152</xdr:rowOff>
    </xdr:from>
    <xdr:to>
      <xdr:col>1</xdr:col>
      <xdr:colOff>222138</xdr:colOff>
      <xdr:row>22</xdr:row>
      <xdr:rowOff>164308</xdr:rowOff>
    </xdr:to>
    <xdr:sp macro="" textlink="">
      <xdr:nvSpPr>
        <xdr:cNvPr id="9" name="Rectangle 8"/>
        <xdr:cNvSpPr/>
      </xdr:nvSpPr>
      <xdr:spPr>
        <a:xfrm>
          <a:off x="331676" y="6705602"/>
          <a:ext cx="166687" cy="107156"/>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1</xdr:col>
      <xdr:colOff>1536252</xdr:colOff>
      <xdr:row>22</xdr:row>
      <xdr:rowOff>65996</xdr:rowOff>
    </xdr:from>
    <xdr:to>
      <xdr:col>1</xdr:col>
      <xdr:colOff>1702939</xdr:colOff>
      <xdr:row>22</xdr:row>
      <xdr:rowOff>173152</xdr:rowOff>
    </xdr:to>
    <xdr:sp macro="" textlink="">
      <xdr:nvSpPr>
        <xdr:cNvPr id="12" name="Rectangle 11"/>
        <xdr:cNvSpPr/>
      </xdr:nvSpPr>
      <xdr:spPr>
        <a:xfrm>
          <a:off x="1812477" y="6714446"/>
          <a:ext cx="166687" cy="107156"/>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3</xdr:col>
      <xdr:colOff>517071</xdr:colOff>
      <xdr:row>24</xdr:row>
      <xdr:rowOff>108857</xdr:rowOff>
    </xdr:from>
    <xdr:to>
      <xdr:col>3</xdr:col>
      <xdr:colOff>1002846</xdr:colOff>
      <xdr:row>29</xdr:row>
      <xdr:rowOff>166007</xdr:rowOff>
    </xdr:to>
    <xdr:grpSp>
      <xdr:nvGrpSpPr>
        <xdr:cNvPr id="18" name="Group 17"/>
        <xdr:cNvGrpSpPr/>
      </xdr:nvGrpSpPr>
      <xdr:grpSpPr>
        <a:xfrm>
          <a:off x="4177392" y="7592786"/>
          <a:ext cx="485775" cy="1009650"/>
          <a:chOff x="3034393" y="7538357"/>
          <a:chExt cx="485775" cy="1009650"/>
        </a:xfrm>
      </xdr:grpSpPr>
      <xdr:cxnSp macro="">
        <xdr:nvCxnSpPr>
          <xdr:cNvPr id="16" name="Straight Connector 15"/>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7" name="TextBox 16"/>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4</xdr:col>
      <xdr:colOff>54427</xdr:colOff>
      <xdr:row>24</xdr:row>
      <xdr:rowOff>163284</xdr:rowOff>
    </xdr:from>
    <xdr:to>
      <xdr:col>7</xdr:col>
      <xdr:colOff>925284</xdr:colOff>
      <xdr:row>26</xdr:row>
      <xdr:rowOff>68035</xdr:rowOff>
    </xdr:to>
    <xdr:sp macro="" textlink="">
      <xdr:nvSpPr>
        <xdr:cNvPr id="13" name="TextBox 12"/>
        <xdr:cNvSpPr txBox="1"/>
      </xdr:nvSpPr>
      <xdr:spPr>
        <a:xfrm>
          <a:off x="5089070" y="7647213"/>
          <a:ext cx="2775857" cy="2857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SG" sz="1100"/>
            <a:t>I do not have any more expenses to declare</a:t>
          </a:r>
        </a:p>
      </xdr:txBody>
    </xdr:sp>
    <xdr:clientData/>
  </xdr:twoCellAnchor>
  <xdr:twoCellAnchor>
    <xdr:from>
      <xdr:col>1</xdr:col>
      <xdr:colOff>966108</xdr:colOff>
      <xdr:row>24</xdr:row>
      <xdr:rowOff>176893</xdr:rowOff>
    </xdr:from>
    <xdr:to>
      <xdr:col>3</xdr:col>
      <xdr:colOff>326572</xdr:colOff>
      <xdr:row>26</xdr:row>
      <xdr:rowOff>149678</xdr:rowOff>
    </xdr:to>
    <xdr:sp macro="" textlink="">
      <xdr:nvSpPr>
        <xdr:cNvPr id="14" name="TextBox 13"/>
        <xdr:cNvSpPr txBox="1"/>
      </xdr:nvSpPr>
      <xdr:spPr>
        <a:xfrm>
          <a:off x="1238251" y="7620000"/>
          <a:ext cx="2748642" cy="3537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SG" sz="1100"/>
            <a:t>I want to go back to the introduction page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1374285</xdr:colOff>
      <xdr:row>41</xdr:row>
      <xdr:rowOff>150019</xdr:rowOff>
    </xdr:from>
    <xdr:to>
      <xdr:col>4</xdr:col>
      <xdr:colOff>1340267</xdr:colOff>
      <xdr:row>44</xdr:row>
      <xdr:rowOff>82519</xdr:rowOff>
    </xdr:to>
    <xdr:sp macro="" textlink="">
      <xdr:nvSpPr>
        <xdr:cNvPr id="3" name="Rectangle 2">
          <a:hlinkClick xmlns:r="http://schemas.openxmlformats.org/officeDocument/2006/relationships" r:id="rId1"/>
        </xdr:cNvPr>
        <xdr:cNvSpPr/>
      </xdr:nvSpPr>
      <xdr:spPr>
        <a:xfrm>
          <a:off x="5742178" y="8981055"/>
          <a:ext cx="15716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a:t>
          </a:r>
          <a:r>
            <a:rPr lang="en-US" sz="900" b="1" baseline="0">
              <a:latin typeface="Arial" pitchFamily="34" charset="0"/>
              <a:cs typeface="Arial" pitchFamily="34" charset="0"/>
            </a:rPr>
            <a:t> TO MAIN MENU</a:t>
          </a:r>
        </a:p>
      </xdr:txBody>
    </xdr:sp>
    <xdr:clientData/>
  </xdr:twoCellAnchor>
  <xdr:twoCellAnchor>
    <xdr:from>
      <xdr:col>5</xdr:col>
      <xdr:colOff>804862</xdr:colOff>
      <xdr:row>1</xdr:row>
      <xdr:rowOff>95248</xdr:rowOff>
    </xdr:from>
    <xdr:to>
      <xdr:col>5</xdr:col>
      <xdr:colOff>2338387</xdr:colOff>
      <xdr:row>3</xdr:row>
      <xdr:rowOff>146810</xdr:rowOff>
    </xdr:to>
    <xdr:sp macro="" textlink="">
      <xdr:nvSpPr>
        <xdr:cNvPr id="4" name="Rectangle 3">
          <a:hlinkClick xmlns:r="http://schemas.openxmlformats.org/officeDocument/2006/relationships" r:id="rId2"/>
        </xdr:cNvPr>
        <xdr:cNvSpPr/>
      </xdr:nvSpPr>
      <xdr:spPr>
        <a:xfrm>
          <a:off x="9663112" y="285748"/>
          <a:ext cx="15335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EDIT</a:t>
          </a:r>
          <a:r>
            <a:rPr lang="en-US" sz="900" b="1" baseline="0">
              <a:latin typeface="Arial" pitchFamily="34" charset="0"/>
              <a:cs typeface="Arial" pitchFamily="34" charset="0"/>
            </a:rPr>
            <a:t> MY PARTICULARS</a:t>
          </a:r>
          <a:endParaRPr lang="en-US" sz="900" b="1">
            <a:latin typeface="Arial" pitchFamily="34" charset="0"/>
            <a:cs typeface="Arial" pitchFamily="34" charset="0"/>
          </a:endParaRPr>
        </a:p>
      </xdr:txBody>
    </xdr:sp>
    <xdr:clientData/>
  </xdr:twoCellAnchor>
  <xdr:twoCellAnchor>
    <xdr:from>
      <xdr:col>5</xdr:col>
      <xdr:colOff>738516</xdr:colOff>
      <xdr:row>41</xdr:row>
      <xdr:rowOff>154778</xdr:rowOff>
    </xdr:from>
    <xdr:to>
      <xdr:col>5</xdr:col>
      <xdr:colOff>2260815</xdr:colOff>
      <xdr:row>44</xdr:row>
      <xdr:rowOff>87278</xdr:rowOff>
    </xdr:to>
    <xdr:sp macro="" textlink="">
      <xdr:nvSpPr>
        <xdr:cNvPr id="5" name="Rectangle 4">
          <a:hlinkClick xmlns:r="http://schemas.openxmlformats.org/officeDocument/2006/relationships" r:id="rId3"/>
        </xdr:cNvPr>
        <xdr:cNvSpPr/>
      </xdr:nvSpPr>
      <xdr:spPr>
        <a:xfrm>
          <a:off x="9583159" y="8985814"/>
          <a:ext cx="1522299"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PROCEED</a:t>
          </a:r>
          <a:r>
            <a:rPr lang="en-US" sz="900" b="1" baseline="0">
              <a:latin typeface="Arial" pitchFamily="34" charset="0"/>
              <a:cs typeface="Arial" pitchFamily="34" charset="0"/>
            </a:rPr>
            <a:t> TO SUMMARY OF CLAIMS</a:t>
          </a:r>
          <a:endParaRPr lang="en-US" sz="900" b="1">
            <a:latin typeface="Arial" pitchFamily="34" charset="0"/>
            <a:cs typeface="Arial" pitchFamily="34" charset="0"/>
          </a:endParaRPr>
        </a:p>
      </xdr:txBody>
    </xdr:sp>
    <xdr:clientData/>
  </xdr:twoCellAnchor>
  <xdr:twoCellAnchor editAs="oneCell">
    <xdr:from>
      <xdr:col>2</xdr:col>
      <xdr:colOff>1143000</xdr:colOff>
      <xdr:row>11</xdr:row>
      <xdr:rowOff>23813</xdr:rowOff>
    </xdr:from>
    <xdr:to>
      <xdr:col>4</xdr:col>
      <xdr:colOff>383380</xdr:colOff>
      <xdr:row>12</xdr:row>
      <xdr:rowOff>188119</xdr:rowOff>
    </xdr:to>
    <xdr:pic>
      <xdr:nvPicPr>
        <xdr:cNvPr id="6" name="Picture 14"/>
        <xdr:cNvPicPr>
          <a:picLocks noChangeAspect="1" noChangeArrowheads="1"/>
        </xdr:cNvPicPr>
      </xdr:nvPicPr>
      <xdr:blipFill>
        <a:blip xmlns:r="http://schemas.openxmlformats.org/officeDocument/2006/relationships" r:embed="rId4" cstate="print"/>
        <a:srcRect l="42500" t="29889" r="43374" b="65556"/>
        <a:stretch>
          <a:fillRect/>
        </a:stretch>
      </xdr:blipFill>
      <xdr:spPr bwMode="auto">
        <a:xfrm>
          <a:off x="4202906" y="2452688"/>
          <a:ext cx="2157412" cy="390525"/>
        </a:xfrm>
        <a:prstGeom prst="rect">
          <a:avLst/>
        </a:prstGeom>
        <a:noFill/>
        <a:ln w="1">
          <a:noFill/>
          <a:miter lim="800000"/>
          <a:headEnd/>
          <a:tailEnd type="none" w="med" len="med"/>
        </a:ln>
        <a:effectLst/>
      </xdr:spPr>
    </xdr:pic>
    <xdr:clientData/>
  </xdr:twoCellAnchor>
  <xdr:twoCellAnchor>
    <xdr:from>
      <xdr:col>4</xdr:col>
      <xdr:colOff>2175432</xdr:colOff>
      <xdr:row>39</xdr:row>
      <xdr:rowOff>166687</xdr:rowOff>
    </xdr:from>
    <xdr:to>
      <xdr:col>4</xdr:col>
      <xdr:colOff>2661207</xdr:colOff>
      <xdr:row>44</xdr:row>
      <xdr:rowOff>138112</xdr:rowOff>
    </xdr:to>
    <xdr:grpSp>
      <xdr:nvGrpSpPr>
        <xdr:cNvPr id="7" name="Group 6"/>
        <xdr:cNvGrpSpPr/>
      </xdr:nvGrpSpPr>
      <xdr:grpSpPr>
        <a:xfrm>
          <a:off x="8148968" y="8616723"/>
          <a:ext cx="485775" cy="923925"/>
          <a:chOff x="3034393" y="7538357"/>
          <a:chExt cx="485775" cy="1009650"/>
        </a:xfrm>
      </xdr:grpSpPr>
      <xdr:cxnSp macro="">
        <xdr:nvCxnSpPr>
          <xdr:cNvPr id="8" name="Straight Connector 7"/>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9" name="TextBox 8"/>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3</xdr:col>
      <xdr:colOff>625928</xdr:colOff>
      <xdr:row>39</xdr:row>
      <xdr:rowOff>68034</xdr:rowOff>
    </xdr:from>
    <xdr:to>
      <xdr:col>4</xdr:col>
      <xdr:colOff>2387145</xdr:colOff>
      <xdr:row>41</xdr:row>
      <xdr:rowOff>27213</xdr:rowOff>
    </xdr:to>
    <xdr:sp macro="" textlink="">
      <xdr:nvSpPr>
        <xdr:cNvPr id="10" name="TextBox 9"/>
        <xdr:cNvSpPr txBox="1"/>
      </xdr:nvSpPr>
      <xdr:spPr>
        <a:xfrm>
          <a:off x="4993821" y="8518070"/>
          <a:ext cx="3366860"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have other type of expenses to declare</a:t>
          </a:r>
          <a:endParaRPr lang="en-SG" sz="1100" b="1"/>
        </a:p>
      </xdr:txBody>
    </xdr:sp>
    <xdr:clientData/>
  </xdr:twoCellAnchor>
  <xdr:twoCellAnchor>
    <xdr:from>
      <xdr:col>4</xdr:col>
      <xdr:colOff>2775858</xdr:colOff>
      <xdr:row>39</xdr:row>
      <xdr:rowOff>68035</xdr:rowOff>
    </xdr:from>
    <xdr:to>
      <xdr:col>6</xdr:col>
      <xdr:colOff>359683</xdr:colOff>
      <xdr:row>41</xdr:row>
      <xdr:rowOff>43636</xdr:rowOff>
    </xdr:to>
    <xdr:sp macro="" textlink="">
      <xdr:nvSpPr>
        <xdr:cNvPr id="11" name="TextBox 10"/>
        <xdr:cNvSpPr txBox="1"/>
      </xdr:nvSpPr>
      <xdr:spPr>
        <a:xfrm>
          <a:off x="8749394" y="8518071"/>
          <a:ext cx="3366860"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a:t>
          </a:r>
          <a:r>
            <a:rPr lang="en-SG" sz="1100" b="1"/>
            <a:t>do not have any more expenses to declare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285738</xdr:colOff>
      <xdr:row>41</xdr:row>
      <xdr:rowOff>47624</xdr:rowOff>
    </xdr:from>
    <xdr:to>
      <xdr:col>4</xdr:col>
      <xdr:colOff>690551</xdr:colOff>
      <xdr:row>43</xdr:row>
      <xdr:rowOff>170624</xdr:rowOff>
    </xdr:to>
    <xdr:sp macro="" textlink="">
      <xdr:nvSpPr>
        <xdr:cNvPr id="3" name="Rectangle 2">
          <a:hlinkClick xmlns:r="http://schemas.openxmlformats.org/officeDocument/2006/relationships" r:id="rId1"/>
        </xdr:cNvPr>
        <xdr:cNvSpPr/>
      </xdr:nvSpPr>
      <xdr:spPr>
        <a:xfrm>
          <a:off x="4988707" y="9417843"/>
          <a:ext cx="15716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a:t>
          </a:r>
          <a:r>
            <a:rPr lang="en-US" sz="900" b="1" baseline="0">
              <a:latin typeface="Arial" pitchFamily="34" charset="0"/>
              <a:cs typeface="Arial" pitchFamily="34" charset="0"/>
            </a:rPr>
            <a:t> TO MAIN MENU </a:t>
          </a:r>
          <a:endParaRPr lang="en-US" sz="900" b="1">
            <a:latin typeface="Arial" pitchFamily="34" charset="0"/>
            <a:cs typeface="Arial" pitchFamily="34" charset="0"/>
          </a:endParaRPr>
        </a:p>
      </xdr:txBody>
    </xdr:sp>
    <xdr:clientData/>
  </xdr:twoCellAnchor>
  <xdr:twoCellAnchor>
    <xdr:from>
      <xdr:col>5</xdr:col>
      <xdr:colOff>1316800</xdr:colOff>
      <xdr:row>41</xdr:row>
      <xdr:rowOff>47623</xdr:rowOff>
    </xdr:from>
    <xdr:to>
      <xdr:col>5</xdr:col>
      <xdr:colOff>2890000</xdr:colOff>
      <xdr:row>43</xdr:row>
      <xdr:rowOff>170623</xdr:rowOff>
    </xdr:to>
    <xdr:sp macro="" textlink="">
      <xdr:nvSpPr>
        <xdr:cNvPr id="5" name="Rectangle 4">
          <a:hlinkClick xmlns:r="http://schemas.openxmlformats.org/officeDocument/2006/relationships" r:id="rId2"/>
        </xdr:cNvPr>
        <xdr:cNvSpPr/>
      </xdr:nvSpPr>
      <xdr:spPr>
        <a:xfrm>
          <a:off x="9020144" y="9417842"/>
          <a:ext cx="1573200"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PROCEED</a:t>
          </a:r>
          <a:r>
            <a:rPr lang="en-US" sz="900" b="1" baseline="0">
              <a:latin typeface="Arial" pitchFamily="34" charset="0"/>
              <a:cs typeface="Arial" pitchFamily="34" charset="0"/>
            </a:rPr>
            <a:t> TO SUMMARY OF CLAIMS</a:t>
          </a:r>
          <a:endParaRPr lang="en-US" sz="900" b="1">
            <a:latin typeface="Arial" pitchFamily="34" charset="0"/>
            <a:cs typeface="Arial" pitchFamily="34" charset="0"/>
          </a:endParaRPr>
        </a:p>
      </xdr:txBody>
    </xdr:sp>
    <xdr:clientData/>
  </xdr:twoCellAnchor>
  <xdr:twoCellAnchor>
    <xdr:from>
      <xdr:col>2</xdr:col>
      <xdr:colOff>157164</xdr:colOff>
      <xdr:row>11</xdr:row>
      <xdr:rowOff>40483</xdr:rowOff>
    </xdr:from>
    <xdr:to>
      <xdr:col>4</xdr:col>
      <xdr:colOff>400051</xdr:colOff>
      <xdr:row>12</xdr:row>
      <xdr:rowOff>95252</xdr:rowOff>
    </xdr:to>
    <xdr:pic>
      <xdr:nvPicPr>
        <xdr:cNvPr id="6" name="Picture 14"/>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3550445" y="2886077"/>
          <a:ext cx="2719387" cy="411956"/>
        </a:xfrm>
        <a:prstGeom prst="rect">
          <a:avLst/>
        </a:prstGeom>
        <a:noFill/>
      </xdr:spPr>
    </xdr:pic>
    <xdr:clientData/>
  </xdr:twoCellAnchor>
  <xdr:twoCellAnchor>
    <xdr:from>
      <xdr:col>5</xdr:col>
      <xdr:colOff>750094</xdr:colOff>
      <xdr:row>1</xdr:row>
      <xdr:rowOff>142875</xdr:rowOff>
    </xdr:from>
    <xdr:to>
      <xdr:col>5</xdr:col>
      <xdr:colOff>2283619</xdr:colOff>
      <xdr:row>3</xdr:row>
      <xdr:rowOff>194437</xdr:rowOff>
    </xdr:to>
    <xdr:sp macro="" textlink="">
      <xdr:nvSpPr>
        <xdr:cNvPr id="7" name="Rectangle 6">
          <a:hlinkClick xmlns:r="http://schemas.openxmlformats.org/officeDocument/2006/relationships" r:id="rId4"/>
        </xdr:cNvPr>
        <xdr:cNvSpPr/>
      </xdr:nvSpPr>
      <xdr:spPr>
        <a:xfrm>
          <a:off x="8453438" y="333375"/>
          <a:ext cx="15335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EDIT</a:t>
          </a:r>
          <a:r>
            <a:rPr lang="en-US" sz="900" b="1" baseline="0">
              <a:latin typeface="Arial" pitchFamily="34" charset="0"/>
              <a:cs typeface="Arial" pitchFamily="34" charset="0"/>
            </a:rPr>
            <a:t> MY PARTICULARS</a:t>
          </a:r>
          <a:endParaRPr lang="en-US" sz="900" b="1">
            <a:latin typeface="Arial" pitchFamily="34" charset="0"/>
            <a:cs typeface="Arial" pitchFamily="34" charset="0"/>
          </a:endParaRPr>
        </a:p>
      </xdr:txBody>
    </xdr:sp>
    <xdr:clientData/>
  </xdr:twoCellAnchor>
  <xdr:twoCellAnchor>
    <xdr:from>
      <xdr:col>5</xdr:col>
      <xdr:colOff>19019</xdr:colOff>
      <xdr:row>39</xdr:row>
      <xdr:rowOff>178592</xdr:rowOff>
    </xdr:from>
    <xdr:to>
      <xdr:col>5</xdr:col>
      <xdr:colOff>504794</xdr:colOff>
      <xdr:row>44</xdr:row>
      <xdr:rowOff>102392</xdr:rowOff>
    </xdr:to>
    <xdr:grpSp>
      <xdr:nvGrpSpPr>
        <xdr:cNvPr id="8" name="Group 7"/>
        <xdr:cNvGrpSpPr/>
      </xdr:nvGrpSpPr>
      <xdr:grpSpPr>
        <a:xfrm>
          <a:off x="8198613" y="9167811"/>
          <a:ext cx="485775" cy="876300"/>
          <a:chOff x="3034393" y="7538357"/>
          <a:chExt cx="485775" cy="1009650"/>
        </a:xfrm>
      </xdr:grpSpPr>
      <xdr:cxnSp macro="">
        <xdr:nvCxnSpPr>
          <xdr:cNvPr id="9" name="Straight Connector 8"/>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0" name="TextBox 9"/>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2</xdr:col>
      <xdr:colOff>1142990</xdr:colOff>
      <xdr:row>39</xdr:row>
      <xdr:rowOff>11907</xdr:rowOff>
    </xdr:from>
    <xdr:to>
      <xdr:col>5</xdr:col>
      <xdr:colOff>199787</xdr:colOff>
      <xdr:row>40</xdr:row>
      <xdr:rowOff>161586</xdr:rowOff>
    </xdr:to>
    <xdr:sp macro="" textlink="">
      <xdr:nvSpPr>
        <xdr:cNvPr id="11" name="TextBox 10"/>
        <xdr:cNvSpPr txBox="1"/>
      </xdr:nvSpPr>
      <xdr:spPr>
        <a:xfrm>
          <a:off x="4536271" y="9001126"/>
          <a:ext cx="3366860"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have other type of expenses to declare</a:t>
          </a:r>
          <a:endParaRPr lang="en-SG" sz="1100" b="1"/>
        </a:p>
      </xdr:txBody>
    </xdr:sp>
    <xdr:clientData/>
  </xdr:twoCellAnchor>
  <xdr:twoCellAnchor>
    <xdr:from>
      <xdr:col>5</xdr:col>
      <xdr:colOff>588500</xdr:colOff>
      <xdr:row>39</xdr:row>
      <xdr:rowOff>11908</xdr:rowOff>
    </xdr:from>
    <xdr:to>
      <xdr:col>6</xdr:col>
      <xdr:colOff>1038329</xdr:colOff>
      <xdr:row>40</xdr:row>
      <xdr:rowOff>178009</xdr:rowOff>
    </xdr:to>
    <xdr:sp macro="" textlink="">
      <xdr:nvSpPr>
        <xdr:cNvPr id="12" name="TextBox 11"/>
        <xdr:cNvSpPr txBox="1"/>
      </xdr:nvSpPr>
      <xdr:spPr>
        <a:xfrm>
          <a:off x="8291844" y="9001127"/>
          <a:ext cx="3366860"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a:t>
          </a:r>
          <a:r>
            <a:rPr lang="en-SG" sz="1100" b="1"/>
            <a:t>do not have any more expenses to declare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1498798</xdr:colOff>
      <xdr:row>46</xdr:row>
      <xdr:rowOff>48984</xdr:rowOff>
    </xdr:from>
    <xdr:to>
      <xdr:col>7</xdr:col>
      <xdr:colOff>915393</xdr:colOff>
      <xdr:row>48</xdr:row>
      <xdr:rowOff>171984</xdr:rowOff>
    </xdr:to>
    <xdr:sp macro="" textlink="">
      <xdr:nvSpPr>
        <xdr:cNvPr id="6" name="Rectangle 5">
          <a:hlinkClick xmlns:r="http://schemas.openxmlformats.org/officeDocument/2006/relationships" r:id="rId1"/>
        </xdr:cNvPr>
        <xdr:cNvSpPr/>
      </xdr:nvSpPr>
      <xdr:spPr>
        <a:xfrm>
          <a:off x="11935477" y="10757805"/>
          <a:ext cx="1661773"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PROCEED</a:t>
          </a:r>
          <a:r>
            <a:rPr lang="en-US" sz="900" b="1" baseline="0">
              <a:latin typeface="Arial" pitchFamily="34" charset="0"/>
              <a:cs typeface="Arial" pitchFamily="34" charset="0"/>
            </a:rPr>
            <a:t> TO SUMMARY OF CLAIMS</a:t>
          </a:r>
          <a:endParaRPr lang="en-US" sz="900" b="1">
            <a:latin typeface="Arial" pitchFamily="34" charset="0"/>
            <a:cs typeface="Arial" pitchFamily="34" charset="0"/>
          </a:endParaRPr>
        </a:p>
      </xdr:txBody>
    </xdr:sp>
    <xdr:clientData/>
  </xdr:twoCellAnchor>
  <xdr:oneCellAnchor>
    <xdr:from>
      <xdr:col>1</xdr:col>
      <xdr:colOff>1995490</xdr:colOff>
      <xdr:row>11</xdr:row>
      <xdr:rowOff>50005</xdr:rowOff>
    </xdr:from>
    <xdr:ext cx="2638425" cy="438150"/>
    <xdr:pic>
      <xdr:nvPicPr>
        <xdr:cNvPr id="9" name="Picture 5"/>
        <xdr:cNvPicPr>
          <a:picLocks noChangeAspect="1" noChangeArrowheads="1"/>
        </xdr:cNvPicPr>
      </xdr:nvPicPr>
      <xdr:blipFill>
        <a:blip xmlns:r="http://schemas.openxmlformats.org/officeDocument/2006/relationships" r:embed="rId2" cstate="print"/>
        <a:srcRect l="41000" t="33889" r="41688" b="61000"/>
        <a:stretch>
          <a:fillRect/>
        </a:stretch>
      </xdr:blipFill>
      <xdr:spPr bwMode="auto">
        <a:xfrm>
          <a:off x="2602709" y="2978943"/>
          <a:ext cx="2638425" cy="438150"/>
        </a:xfrm>
        <a:prstGeom prst="rect">
          <a:avLst/>
        </a:prstGeom>
        <a:noFill/>
        <a:ln w="1">
          <a:noFill/>
          <a:miter lim="800000"/>
          <a:headEnd/>
          <a:tailEnd type="none" w="med" len="med"/>
        </a:ln>
        <a:effectLst/>
      </xdr:spPr>
    </xdr:pic>
    <xdr:clientData/>
  </xdr:oneCellAnchor>
  <xdr:oneCellAnchor>
    <xdr:from>
      <xdr:col>1</xdr:col>
      <xdr:colOff>2309815</xdr:colOff>
      <xdr:row>12</xdr:row>
      <xdr:rowOff>52388</xdr:rowOff>
    </xdr:from>
    <xdr:ext cx="2657475" cy="476250"/>
    <xdr:pic>
      <xdr:nvPicPr>
        <xdr:cNvPr id="10" name="Picture 6"/>
        <xdr:cNvPicPr>
          <a:picLocks noChangeAspect="1" noChangeArrowheads="1"/>
        </xdr:cNvPicPr>
      </xdr:nvPicPr>
      <xdr:blipFill>
        <a:blip xmlns:r="http://schemas.openxmlformats.org/officeDocument/2006/relationships" r:embed="rId3" cstate="print"/>
        <a:srcRect l="40812" t="33222" r="41750" b="61222"/>
        <a:stretch>
          <a:fillRect/>
        </a:stretch>
      </xdr:blipFill>
      <xdr:spPr bwMode="auto">
        <a:xfrm>
          <a:off x="2917034" y="3445669"/>
          <a:ext cx="2657475" cy="476250"/>
        </a:xfrm>
        <a:prstGeom prst="rect">
          <a:avLst/>
        </a:prstGeom>
        <a:noFill/>
        <a:ln w="1">
          <a:noFill/>
          <a:miter lim="800000"/>
          <a:headEnd/>
          <a:tailEnd type="none" w="med" len="med"/>
        </a:ln>
        <a:effectLst/>
      </xdr:spPr>
    </xdr:pic>
    <xdr:clientData/>
  </xdr:oneCellAnchor>
  <xdr:twoCellAnchor>
    <xdr:from>
      <xdr:col>5</xdr:col>
      <xdr:colOff>678656</xdr:colOff>
      <xdr:row>1</xdr:row>
      <xdr:rowOff>71438</xdr:rowOff>
    </xdr:from>
    <xdr:to>
      <xdr:col>5</xdr:col>
      <xdr:colOff>2212181</xdr:colOff>
      <xdr:row>3</xdr:row>
      <xdr:rowOff>123000</xdr:rowOff>
    </xdr:to>
    <xdr:sp macro="" textlink="">
      <xdr:nvSpPr>
        <xdr:cNvPr id="7" name="Rectangle 6">
          <a:hlinkClick xmlns:r="http://schemas.openxmlformats.org/officeDocument/2006/relationships" r:id="rId4"/>
        </xdr:cNvPr>
        <xdr:cNvSpPr/>
      </xdr:nvSpPr>
      <xdr:spPr>
        <a:xfrm>
          <a:off x="8441531" y="261938"/>
          <a:ext cx="15335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EDIT</a:t>
          </a:r>
          <a:r>
            <a:rPr lang="en-US" sz="900" b="1" baseline="0">
              <a:latin typeface="Arial" pitchFamily="34" charset="0"/>
              <a:cs typeface="Arial" pitchFamily="34" charset="0"/>
            </a:rPr>
            <a:t> MY PARTICULARS</a:t>
          </a:r>
          <a:endParaRPr lang="en-US" sz="900" b="1">
            <a:latin typeface="Arial" pitchFamily="34" charset="0"/>
            <a:cs typeface="Arial" pitchFamily="34" charset="0"/>
          </a:endParaRPr>
        </a:p>
      </xdr:txBody>
    </xdr:sp>
    <xdr:clientData/>
  </xdr:twoCellAnchor>
  <xdr:twoCellAnchor>
    <xdr:from>
      <xdr:col>5</xdr:col>
      <xdr:colOff>2469676</xdr:colOff>
      <xdr:row>44</xdr:row>
      <xdr:rowOff>68037</xdr:rowOff>
    </xdr:from>
    <xdr:to>
      <xdr:col>6</xdr:col>
      <xdr:colOff>288451</xdr:colOff>
      <xdr:row>48</xdr:row>
      <xdr:rowOff>182337</xdr:rowOff>
    </xdr:to>
    <xdr:grpSp>
      <xdr:nvGrpSpPr>
        <xdr:cNvPr id="11" name="Group 10"/>
        <xdr:cNvGrpSpPr/>
      </xdr:nvGrpSpPr>
      <xdr:grpSpPr>
        <a:xfrm>
          <a:off x="10239355" y="10395858"/>
          <a:ext cx="485775" cy="876300"/>
          <a:chOff x="3034393" y="7538357"/>
          <a:chExt cx="485775" cy="1009650"/>
        </a:xfrm>
      </xdr:grpSpPr>
      <xdr:cxnSp macro="">
        <xdr:nvCxnSpPr>
          <xdr:cNvPr id="12" name="Straight Connector 11"/>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3" name="TextBox 12"/>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4</xdr:col>
      <xdr:colOff>1658352</xdr:colOff>
      <xdr:row>46</xdr:row>
      <xdr:rowOff>45924</xdr:rowOff>
    </xdr:from>
    <xdr:to>
      <xdr:col>5</xdr:col>
      <xdr:colOff>1365798</xdr:colOff>
      <xdr:row>48</xdr:row>
      <xdr:rowOff>168924</xdr:rowOff>
    </xdr:to>
    <xdr:sp macro="" textlink="">
      <xdr:nvSpPr>
        <xdr:cNvPr id="16" name="Rectangle 15">
          <a:hlinkClick xmlns:r="http://schemas.openxmlformats.org/officeDocument/2006/relationships" r:id="rId5"/>
        </xdr:cNvPr>
        <xdr:cNvSpPr/>
      </xdr:nvSpPr>
      <xdr:spPr>
        <a:xfrm>
          <a:off x="7563852" y="10754745"/>
          <a:ext cx="15716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a:t>
          </a:r>
          <a:r>
            <a:rPr lang="en-US" sz="900" b="1" baseline="0">
              <a:latin typeface="Arial" pitchFamily="34" charset="0"/>
              <a:cs typeface="Arial" pitchFamily="34" charset="0"/>
            </a:rPr>
            <a:t> TO MAIN MENU </a:t>
          </a:r>
          <a:endParaRPr lang="en-US" sz="900" b="1">
            <a:latin typeface="Arial" pitchFamily="34" charset="0"/>
            <a:cs typeface="Arial" pitchFamily="34" charset="0"/>
          </a:endParaRPr>
        </a:p>
      </xdr:txBody>
    </xdr:sp>
    <xdr:clientData/>
  </xdr:twoCellAnchor>
  <xdr:twoCellAnchor>
    <xdr:from>
      <xdr:col>4</xdr:col>
      <xdr:colOff>1006936</xdr:colOff>
      <xdr:row>44</xdr:row>
      <xdr:rowOff>68038</xdr:rowOff>
    </xdr:from>
    <xdr:to>
      <xdr:col>5</xdr:col>
      <xdr:colOff>2509617</xdr:colOff>
      <xdr:row>46</xdr:row>
      <xdr:rowOff>27217</xdr:rowOff>
    </xdr:to>
    <xdr:sp macro="" textlink="">
      <xdr:nvSpPr>
        <xdr:cNvPr id="17" name="TextBox 16"/>
        <xdr:cNvSpPr txBox="1"/>
      </xdr:nvSpPr>
      <xdr:spPr>
        <a:xfrm>
          <a:off x="6912436" y="10395859"/>
          <a:ext cx="3366860"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have other type of expenses to declare</a:t>
          </a:r>
          <a:endParaRPr lang="en-SG" sz="1100" b="1"/>
        </a:p>
      </xdr:txBody>
    </xdr:sp>
    <xdr:clientData/>
  </xdr:twoCellAnchor>
  <xdr:twoCellAnchor>
    <xdr:from>
      <xdr:col>6</xdr:col>
      <xdr:colOff>231330</xdr:colOff>
      <xdr:row>44</xdr:row>
      <xdr:rowOff>68039</xdr:rowOff>
    </xdr:from>
    <xdr:to>
      <xdr:col>7</xdr:col>
      <xdr:colOff>1353012</xdr:colOff>
      <xdr:row>46</xdr:row>
      <xdr:rowOff>43640</xdr:rowOff>
    </xdr:to>
    <xdr:sp macro="" textlink="">
      <xdr:nvSpPr>
        <xdr:cNvPr id="18" name="TextBox 17"/>
        <xdr:cNvSpPr txBox="1"/>
      </xdr:nvSpPr>
      <xdr:spPr>
        <a:xfrm>
          <a:off x="10668009" y="10395860"/>
          <a:ext cx="3366860"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a:t>
          </a:r>
          <a:r>
            <a:rPr lang="en-SG" sz="1100" b="1"/>
            <a:t>do not have any more expenses to declare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2364547</xdr:colOff>
      <xdr:row>40</xdr:row>
      <xdr:rowOff>111917</xdr:rowOff>
    </xdr:from>
    <xdr:to>
      <xdr:col>6</xdr:col>
      <xdr:colOff>1197734</xdr:colOff>
      <xdr:row>43</xdr:row>
      <xdr:rowOff>44417</xdr:rowOff>
    </xdr:to>
    <xdr:sp macro="" textlink="">
      <xdr:nvSpPr>
        <xdr:cNvPr id="4" name="Rectangle 3">
          <a:hlinkClick xmlns:r="http://schemas.openxmlformats.org/officeDocument/2006/relationships" r:id="rId1"/>
        </xdr:cNvPr>
        <xdr:cNvSpPr/>
      </xdr:nvSpPr>
      <xdr:spPr>
        <a:xfrm>
          <a:off x="11079922" y="8767761"/>
          <a:ext cx="1750218"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PROCEED</a:t>
          </a:r>
          <a:r>
            <a:rPr lang="en-US" sz="900" b="1" baseline="0">
              <a:latin typeface="Arial" pitchFamily="34" charset="0"/>
              <a:cs typeface="Arial" pitchFamily="34" charset="0"/>
            </a:rPr>
            <a:t> TO SUMMARY OF CLAIMS</a:t>
          </a:r>
          <a:endParaRPr lang="en-US" sz="900" b="1">
            <a:latin typeface="Arial" pitchFamily="34" charset="0"/>
            <a:cs typeface="Arial" pitchFamily="34" charset="0"/>
          </a:endParaRPr>
        </a:p>
      </xdr:txBody>
    </xdr:sp>
    <xdr:clientData/>
  </xdr:twoCellAnchor>
  <xdr:twoCellAnchor>
    <xdr:from>
      <xdr:col>5</xdr:col>
      <xdr:colOff>714375</xdr:colOff>
      <xdr:row>1</xdr:row>
      <xdr:rowOff>47625</xdr:rowOff>
    </xdr:from>
    <xdr:to>
      <xdr:col>5</xdr:col>
      <xdr:colOff>2247900</xdr:colOff>
      <xdr:row>3</xdr:row>
      <xdr:rowOff>99187</xdr:rowOff>
    </xdr:to>
    <xdr:sp macro="" textlink="">
      <xdr:nvSpPr>
        <xdr:cNvPr id="5" name="Rectangle 4">
          <a:hlinkClick xmlns:r="http://schemas.openxmlformats.org/officeDocument/2006/relationships" r:id="rId2"/>
        </xdr:cNvPr>
        <xdr:cNvSpPr/>
      </xdr:nvSpPr>
      <xdr:spPr>
        <a:xfrm>
          <a:off x="9429750" y="238125"/>
          <a:ext cx="15335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EDIT</a:t>
          </a:r>
          <a:r>
            <a:rPr lang="en-US" sz="900" b="1" baseline="0">
              <a:latin typeface="Arial" pitchFamily="34" charset="0"/>
              <a:cs typeface="Arial" pitchFamily="34" charset="0"/>
            </a:rPr>
            <a:t> MY PARTICULARS</a:t>
          </a:r>
          <a:endParaRPr lang="en-US" sz="900" b="1">
            <a:latin typeface="Arial" pitchFamily="34" charset="0"/>
            <a:cs typeface="Arial" pitchFamily="34" charset="0"/>
          </a:endParaRPr>
        </a:p>
      </xdr:txBody>
    </xdr:sp>
    <xdr:clientData/>
  </xdr:twoCellAnchor>
  <xdr:twoCellAnchor>
    <xdr:from>
      <xdr:col>4</xdr:col>
      <xdr:colOff>892945</xdr:colOff>
      <xdr:row>40</xdr:row>
      <xdr:rowOff>107156</xdr:rowOff>
    </xdr:from>
    <xdr:to>
      <xdr:col>4</xdr:col>
      <xdr:colOff>2464570</xdr:colOff>
      <xdr:row>43</xdr:row>
      <xdr:rowOff>39656</xdr:rowOff>
    </xdr:to>
    <xdr:sp macro="" textlink="">
      <xdr:nvSpPr>
        <xdr:cNvPr id="6" name="Rectangle 5">
          <a:hlinkClick xmlns:r="http://schemas.openxmlformats.org/officeDocument/2006/relationships" r:id="rId3"/>
        </xdr:cNvPr>
        <xdr:cNvSpPr/>
      </xdr:nvSpPr>
      <xdr:spPr>
        <a:xfrm>
          <a:off x="6857976" y="8763000"/>
          <a:ext cx="15716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a:t>
          </a:r>
          <a:r>
            <a:rPr lang="en-US" sz="900" b="1" baseline="0">
              <a:latin typeface="Arial" pitchFamily="34" charset="0"/>
              <a:cs typeface="Arial" pitchFamily="34" charset="0"/>
            </a:rPr>
            <a:t> TO MAIN MENU </a:t>
          </a:r>
          <a:endParaRPr lang="en-US" sz="900" b="1">
            <a:latin typeface="Arial" pitchFamily="34" charset="0"/>
            <a:cs typeface="Arial" pitchFamily="34" charset="0"/>
          </a:endParaRPr>
        </a:p>
      </xdr:txBody>
    </xdr:sp>
    <xdr:clientData/>
  </xdr:twoCellAnchor>
  <xdr:twoCellAnchor>
    <xdr:from>
      <xdr:col>5</xdr:col>
      <xdr:colOff>673859</xdr:colOff>
      <xdr:row>39</xdr:row>
      <xdr:rowOff>4760</xdr:rowOff>
    </xdr:from>
    <xdr:to>
      <xdr:col>5</xdr:col>
      <xdr:colOff>1159634</xdr:colOff>
      <xdr:row>43</xdr:row>
      <xdr:rowOff>52385</xdr:rowOff>
    </xdr:to>
    <xdr:grpSp>
      <xdr:nvGrpSpPr>
        <xdr:cNvPr id="7" name="Group 6"/>
        <xdr:cNvGrpSpPr/>
      </xdr:nvGrpSpPr>
      <xdr:grpSpPr>
        <a:xfrm>
          <a:off x="9389234" y="8470104"/>
          <a:ext cx="485775" cy="809625"/>
          <a:chOff x="3034393" y="7538357"/>
          <a:chExt cx="485775" cy="1009650"/>
        </a:xfrm>
      </xdr:grpSpPr>
      <xdr:cxnSp macro="">
        <xdr:nvCxnSpPr>
          <xdr:cNvPr id="8" name="Straight Connector 7"/>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9" name="TextBox 8"/>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4</xdr:col>
      <xdr:colOff>95259</xdr:colOff>
      <xdr:row>38</xdr:row>
      <xdr:rowOff>142878</xdr:rowOff>
    </xdr:from>
    <xdr:to>
      <xdr:col>5</xdr:col>
      <xdr:colOff>711775</xdr:colOff>
      <xdr:row>40</xdr:row>
      <xdr:rowOff>102057</xdr:rowOff>
    </xdr:to>
    <xdr:sp macro="" textlink="">
      <xdr:nvSpPr>
        <xdr:cNvPr id="10" name="TextBox 9"/>
        <xdr:cNvSpPr txBox="1"/>
      </xdr:nvSpPr>
      <xdr:spPr>
        <a:xfrm>
          <a:off x="6060290" y="8417722"/>
          <a:ext cx="3366860"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have other type of expenses to declare</a:t>
          </a:r>
          <a:endParaRPr lang="en-SG" sz="1100" b="1"/>
        </a:p>
      </xdr:txBody>
    </xdr:sp>
    <xdr:clientData/>
  </xdr:twoCellAnchor>
  <xdr:twoCellAnchor>
    <xdr:from>
      <xdr:col>5</xdr:col>
      <xdr:colOff>1100488</xdr:colOff>
      <xdr:row>38</xdr:row>
      <xdr:rowOff>142879</xdr:rowOff>
    </xdr:from>
    <xdr:to>
      <xdr:col>6</xdr:col>
      <xdr:colOff>1550317</xdr:colOff>
      <xdr:row>40</xdr:row>
      <xdr:rowOff>118480</xdr:rowOff>
    </xdr:to>
    <xdr:sp macro="" textlink="">
      <xdr:nvSpPr>
        <xdr:cNvPr id="11" name="TextBox 10"/>
        <xdr:cNvSpPr txBox="1"/>
      </xdr:nvSpPr>
      <xdr:spPr>
        <a:xfrm>
          <a:off x="9815863" y="8417723"/>
          <a:ext cx="3366860"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a:t>
          </a:r>
          <a:r>
            <a:rPr lang="en-SG" sz="1100" b="1"/>
            <a:t>do not have any more expenses to declare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3257500</xdr:colOff>
      <xdr:row>42</xdr:row>
      <xdr:rowOff>52385</xdr:rowOff>
    </xdr:from>
    <xdr:to>
      <xdr:col>6</xdr:col>
      <xdr:colOff>995313</xdr:colOff>
      <xdr:row>44</xdr:row>
      <xdr:rowOff>175385</xdr:rowOff>
    </xdr:to>
    <xdr:sp macro="" textlink="">
      <xdr:nvSpPr>
        <xdr:cNvPr id="4" name="Rectangle 3">
          <a:hlinkClick xmlns:r="http://schemas.openxmlformats.org/officeDocument/2006/relationships" r:id="rId1"/>
        </xdr:cNvPr>
        <xdr:cNvSpPr/>
      </xdr:nvSpPr>
      <xdr:spPr>
        <a:xfrm>
          <a:off x="12199094" y="9196385"/>
          <a:ext cx="1524000"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PROCEED</a:t>
          </a:r>
          <a:r>
            <a:rPr lang="en-US" sz="900" b="1" baseline="0">
              <a:latin typeface="Arial" pitchFamily="34" charset="0"/>
              <a:cs typeface="Arial" pitchFamily="34" charset="0"/>
            </a:rPr>
            <a:t> TO SUMMARY OF CLAIMS</a:t>
          </a:r>
          <a:endParaRPr lang="en-US" sz="900" b="1">
            <a:latin typeface="Arial" pitchFamily="34" charset="0"/>
            <a:cs typeface="Arial" pitchFamily="34" charset="0"/>
          </a:endParaRPr>
        </a:p>
      </xdr:txBody>
    </xdr:sp>
    <xdr:clientData/>
  </xdr:twoCellAnchor>
  <xdr:twoCellAnchor>
    <xdr:from>
      <xdr:col>7</xdr:col>
      <xdr:colOff>1381125</xdr:colOff>
      <xdr:row>7</xdr:row>
      <xdr:rowOff>47625</xdr:rowOff>
    </xdr:from>
    <xdr:to>
      <xdr:col>10</xdr:col>
      <xdr:colOff>4762</xdr:colOff>
      <xdr:row>9</xdr:row>
      <xdr:rowOff>171450</xdr:rowOff>
    </xdr:to>
    <xdr:pic>
      <xdr:nvPicPr>
        <xdr:cNvPr id="5" name="Picture 6"/>
        <xdr:cNvPicPr>
          <a:picLocks noChangeAspect="1" noChangeArrowheads="1"/>
        </xdr:cNvPicPr>
      </xdr:nvPicPr>
      <xdr:blipFill>
        <a:blip xmlns:r="http://schemas.openxmlformats.org/officeDocument/2006/relationships" r:embed="rId2" cstate="print"/>
        <a:srcRect l="14626" t="40611" r="27896" b="46432"/>
        <a:stretch>
          <a:fillRect/>
        </a:stretch>
      </xdr:blipFill>
      <xdr:spPr bwMode="auto">
        <a:xfrm>
          <a:off x="17964150" y="1571625"/>
          <a:ext cx="5567362" cy="885825"/>
        </a:xfrm>
        <a:prstGeom prst="rect">
          <a:avLst/>
        </a:prstGeom>
        <a:noFill/>
        <a:ln w="9525">
          <a:noFill/>
          <a:miter lim="800000"/>
          <a:headEnd/>
          <a:tailEnd/>
        </a:ln>
      </xdr:spPr>
    </xdr:pic>
    <xdr:clientData/>
  </xdr:twoCellAnchor>
  <xdr:twoCellAnchor>
    <xdr:from>
      <xdr:col>5</xdr:col>
      <xdr:colOff>690562</xdr:colOff>
      <xdr:row>1</xdr:row>
      <xdr:rowOff>71438</xdr:rowOff>
    </xdr:from>
    <xdr:to>
      <xdr:col>5</xdr:col>
      <xdr:colOff>2224087</xdr:colOff>
      <xdr:row>3</xdr:row>
      <xdr:rowOff>123000</xdr:rowOff>
    </xdr:to>
    <xdr:sp macro="" textlink="">
      <xdr:nvSpPr>
        <xdr:cNvPr id="6" name="Rectangle 5">
          <a:hlinkClick xmlns:r="http://schemas.openxmlformats.org/officeDocument/2006/relationships" r:id="rId3"/>
        </xdr:cNvPr>
        <xdr:cNvSpPr/>
      </xdr:nvSpPr>
      <xdr:spPr>
        <a:xfrm>
          <a:off x="9632156" y="261938"/>
          <a:ext cx="1533525" cy="504000"/>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EDIT</a:t>
          </a:r>
          <a:r>
            <a:rPr lang="en-US" sz="900" b="1" baseline="0">
              <a:latin typeface="Arial" pitchFamily="34" charset="0"/>
              <a:cs typeface="Arial" pitchFamily="34" charset="0"/>
            </a:rPr>
            <a:t> MY PARTICULARS</a:t>
          </a:r>
          <a:endParaRPr lang="en-US" sz="900" b="1">
            <a:latin typeface="Arial" pitchFamily="34" charset="0"/>
            <a:cs typeface="Arial" pitchFamily="34" charset="0"/>
          </a:endParaRPr>
        </a:p>
      </xdr:txBody>
    </xdr:sp>
    <xdr:clientData/>
  </xdr:twoCellAnchor>
  <xdr:twoCellAnchor>
    <xdr:from>
      <xdr:col>4</xdr:col>
      <xdr:colOff>1795430</xdr:colOff>
      <xdr:row>42</xdr:row>
      <xdr:rowOff>69057</xdr:rowOff>
    </xdr:from>
    <xdr:to>
      <xdr:col>5</xdr:col>
      <xdr:colOff>569086</xdr:colOff>
      <xdr:row>45</xdr:row>
      <xdr:rowOff>23813</xdr:rowOff>
    </xdr:to>
    <xdr:sp macro="" textlink="">
      <xdr:nvSpPr>
        <xdr:cNvPr id="7" name="Rectangle 6">
          <a:hlinkClick xmlns:r="http://schemas.openxmlformats.org/officeDocument/2006/relationships" r:id="rId4"/>
        </xdr:cNvPr>
        <xdr:cNvSpPr/>
      </xdr:nvSpPr>
      <xdr:spPr>
        <a:xfrm>
          <a:off x="7939055" y="9213057"/>
          <a:ext cx="1571625" cy="526256"/>
        </a:xfrm>
        <a:prstGeom prst="rect">
          <a:avLst/>
        </a:prstGeom>
        <a:solidFill>
          <a:srgbClr val="0E31E2"/>
        </a:solidFill>
        <a:ln>
          <a:gradFill>
            <a:gsLst>
              <a:gs pos="0">
                <a:schemeClr val="tx2"/>
              </a:gs>
              <a:gs pos="50000">
                <a:schemeClr val="accent1">
                  <a:tint val="44500"/>
                  <a:satMod val="160000"/>
                </a:schemeClr>
              </a:gs>
              <a:gs pos="100000">
                <a:schemeClr val="accent1">
                  <a:tint val="23500"/>
                  <a:satMod val="160000"/>
                </a:schemeClr>
              </a:gs>
            </a:gsLst>
            <a:lin ang="5400000" scaled="0"/>
          </a:gradFill>
        </a:ln>
        <a:scene3d>
          <a:camera prst="orthographicFront"/>
          <a:lightRig rig="threePt" dir="t"/>
        </a:scene3d>
        <a:sp3d>
          <a:bevelT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latin typeface="Arial" pitchFamily="34" charset="0"/>
              <a:cs typeface="Arial" pitchFamily="34" charset="0"/>
            </a:rPr>
            <a:t>BACK</a:t>
          </a:r>
          <a:r>
            <a:rPr lang="en-US" sz="900" b="1" baseline="0">
              <a:latin typeface="Arial" pitchFamily="34" charset="0"/>
              <a:cs typeface="Arial" pitchFamily="34" charset="0"/>
            </a:rPr>
            <a:t> TO MAIN MENU </a:t>
          </a:r>
          <a:endParaRPr lang="en-US" sz="900" b="1">
            <a:latin typeface="Arial" pitchFamily="34" charset="0"/>
            <a:cs typeface="Arial" pitchFamily="34" charset="0"/>
          </a:endParaRPr>
        </a:p>
      </xdr:txBody>
    </xdr:sp>
    <xdr:clientData/>
  </xdr:twoCellAnchor>
  <xdr:twoCellAnchor>
    <xdr:from>
      <xdr:col>5</xdr:col>
      <xdr:colOff>1664461</xdr:colOff>
      <xdr:row>40</xdr:row>
      <xdr:rowOff>147635</xdr:rowOff>
    </xdr:from>
    <xdr:to>
      <xdr:col>5</xdr:col>
      <xdr:colOff>2150236</xdr:colOff>
      <xdr:row>45</xdr:row>
      <xdr:rowOff>4760</xdr:rowOff>
    </xdr:to>
    <xdr:grpSp>
      <xdr:nvGrpSpPr>
        <xdr:cNvPr id="8" name="Group 7"/>
        <xdr:cNvGrpSpPr/>
      </xdr:nvGrpSpPr>
      <xdr:grpSpPr>
        <a:xfrm>
          <a:off x="10606055" y="8910635"/>
          <a:ext cx="485775" cy="809625"/>
          <a:chOff x="3034393" y="7538357"/>
          <a:chExt cx="485775" cy="1009650"/>
        </a:xfrm>
      </xdr:grpSpPr>
      <xdr:cxnSp macro="">
        <xdr:nvCxnSpPr>
          <xdr:cNvPr id="9" name="Straight Connector 8"/>
          <xdr:cNvCxnSpPr/>
        </xdr:nvCxnSpPr>
        <xdr:spPr>
          <a:xfrm flipH="1">
            <a:off x="3253468" y="7538357"/>
            <a:ext cx="9525" cy="100965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0" name="TextBox 9"/>
          <xdr:cNvSpPr txBox="1"/>
        </xdr:nvSpPr>
        <xdr:spPr>
          <a:xfrm>
            <a:off x="3034393" y="7928882"/>
            <a:ext cx="485775"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400" b="1">
                <a:latin typeface="Arial" panose="020B0604020202020204" pitchFamily="34" charset="0"/>
                <a:cs typeface="Arial" panose="020B0604020202020204" pitchFamily="34" charset="0"/>
              </a:rPr>
              <a:t>OR</a:t>
            </a:r>
          </a:p>
        </xdr:txBody>
      </xdr:sp>
    </xdr:grpSp>
    <xdr:clientData/>
  </xdr:twoCellAnchor>
  <xdr:twoCellAnchor>
    <xdr:from>
      <xdr:col>4</xdr:col>
      <xdr:colOff>1131100</xdr:colOff>
      <xdr:row>40</xdr:row>
      <xdr:rowOff>3</xdr:rowOff>
    </xdr:from>
    <xdr:to>
      <xdr:col>5</xdr:col>
      <xdr:colOff>1699991</xdr:colOff>
      <xdr:row>41</xdr:row>
      <xdr:rowOff>149682</xdr:rowOff>
    </xdr:to>
    <xdr:sp macro="" textlink="">
      <xdr:nvSpPr>
        <xdr:cNvPr id="11" name="TextBox 10"/>
        <xdr:cNvSpPr txBox="1"/>
      </xdr:nvSpPr>
      <xdr:spPr>
        <a:xfrm>
          <a:off x="7274725" y="8763003"/>
          <a:ext cx="3366860" cy="3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have other type of expenses to declare</a:t>
          </a:r>
          <a:endParaRPr lang="en-SG" sz="1100" b="1"/>
        </a:p>
      </xdr:txBody>
    </xdr:sp>
    <xdr:clientData/>
  </xdr:twoCellAnchor>
  <xdr:twoCellAnchor>
    <xdr:from>
      <xdr:col>5</xdr:col>
      <xdr:colOff>2088704</xdr:colOff>
      <xdr:row>40</xdr:row>
      <xdr:rowOff>4</xdr:rowOff>
    </xdr:from>
    <xdr:to>
      <xdr:col>6</xdr:col>
      <xdr:colOff>1669377</xdr:colOff>
      <xdr:row>41</xdr:row>
      <xdr:rowOff>166105</xdr:rowOff>
    </xdr:to>
    <xdr:sp macro="" textlink="">
      <xdr:nvSpPr>
        <xdr:cNvPr id="12" name="TextBox 11"/>
        <xdr:cNvSpPr txBox="1"/>
      </xdr:nvSpPr>
      <xdr:spPr>
        <a:xfrm>
          <a:off x="11030298" y="8763004"/>
          <a:ext cx="3366860" cy="35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b="1"/>
            <a:t>I</a:t>
          </a:r>
          <a:r>
            <a:rPr lang="en-SG" sz="1100" b="1" baseline="0"/>
            <a:t> </a:t>
          </a:r>
          <a:r>
            <a:rPr lang="en-SG" sz="1100" b="1"/>
            <a:t>do not have any more expenses to declare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iras.gov.sg/irashome/uploadedFiles/IRASHome/Businesses/BTC%202015%20Form%20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Introduction"/>
      <sheetName val="Using the Basic Tax Calculator"/>
      <sheetName val="Company's Particulars"/>
      <sheetName val="Tax Computation"/>
      <sheetName val="Rental Income Schedule"/>
      <sheetName val="Interest Adjustment Schedule"/>
      <sheetName val="Medical Expense Schedule"/>
      <sheetName val="R&amp;R Cost Schedule"/>
      <sheetName val="PIC Tracker (Optional)"/>
      <sheetName val="PIC - Training &amp; Equip. Leasing"/>
      <sheetName val="Capital Allowance - New"/>
      <sheetName val="Capital Allowance (HP) - Main"/>
      <sheetName val="Capital Allowance - PIC"/>
      <sheetName val="Capital Allowance - No PIC"/>
      <sheetName val="Capital Allowance Summary"/>
      <sheetName val="Notes"/>
    </sheetNames>
    <sheetDataSet>
      <sheetData sheetId="0" refreshError="1"/>
      <sheetData sheetId="1" refreshError="1"/>
      <sheetData sheetId="2" refreshError="1"/>
      <sheetData sheetId="3" refreshError="1"/>
      <sheetData sheetId="4"/>
      <sheetData sheetId="5">
        <row r="35">
          <cell r="E35">
            <v>0</v>
          </cell>
        </row>
        <row r="37">
          <cell r="E37">
            <v>0</v>
          </cell>
        </row>
      </sheetData>
      <sheetData sheetId="6">
        <row r="39">
          <cell r="F39">
            <v>0</v>
          </cell>
        </row>
      </sheetData>
      <sheetData sheetId="7">
        <row r="30">
          <cell r="E30">
            <v>0</v>
          </cell>
        </row>
      </sheetData>
      <sheetData sheetId="8">
        <row r="22">
          <cell r="H22">
            <v>0</v>
          </cell>
        </row>
        <row r="27">
          <cell r="C27">
            <v>0</v>
          </cell>
        </row>
        <row r="32">
          <cell r="E32">
            <v>0</v>
          </cell>
        </row>
      </sheetData>
      <sheetData sheetId="9"/>
      <sheetData sheetId="10"/>
      <sheetData sheetId="11" refreshError="1"/>
      <sheetData sheetId="12" refreshError="1"/>
      <sheetData sheetId="13">
        <row r="42">
          <cell r="P42">
            <v>0</v>
          </cell>
        </row>
        <row r="53">
          <cell r="K53" t="str">
            <v>0</v>
          </cell>
          <cell r="L53" t="str">
            <v>0</v>
          </cell>
        </row>
      </sheetData>
      <sheetData sheetId="14">
        <row r="41">
          <cell r="J41" t="str">
            <v>0</v>
          </cell>
          <cell r="K41" t="str">
            <v>0</v>
          </cell>
        </row>
        <row r="51">
          <cell r="J51" t="str">
            <v>0</v>
          </cell>
          <cell r="K51" t="str">
            <v>0</v>
          </cell>
        </row>
      </sheetData>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ras.gov.sg/irashome/GST/GST-registered-businesses/Working-out-your-taxes/Can-I-claim-GST/Claiming-GST-Incurred-Before-GST-Registration/Incorporation/"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6.bin"/><Relationship Id="rId4" Type="http://schemas.openxmlformats.org/officeDocument/2006/relationships/comments" Target="../comments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7.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tabSelected="1" zoomScaleNormal="100" workbookViewId="0">
      <selection activeCell="B1" sqref="B1"/>
    </sheetView>
  </sheetViews>
  <sheetFormatPr defaultColWidth="0" defaultRowHeight="14.25" customHeight="1" zeroHeight="1" x14ac:dyDescent="0.2"/>
  <cols>
    <col min="1" max="1" width="2.42578125" style="1" customWidth="1"/>
    <col min="2" max="2" width="9" style="12" customWidth="1"/>
    <col min="3" max="3" width="115.28515625" style="1" customWidth="1"/>
    <col min="4" max="4" width="6.140625" style="1" customWidth="1"/>
    <col min="5" max="16384" width="9.140625" style="1" hidden="1"/>
  </cols>
  <sheetData>
    <row r="1" spans="2:9" ht="97.5" customHeight="1" x14ac:dyDescent="0.2">
      <c r="B1" s="1"/>
    </row>
    <row r="2" spans="2:9" ht="21" customHeight="1" x14ac:dyDescent="0.2">
      <c r="B2" s="448" t="s">
        <v>0</v>
      </c>
      <c r="C2" s="448"/>
    </row>
    <row r="3" spans="2:9" ht="12" customHeight="1" x14ac:dyDescent="0.2">
      <c r="B3" s="2"/>
    </row>
    <row r="4" spans="2:9" ht="12" customHeight="1" x14ac:dyDescent="0.2">
      <c r="B4" s="449"/>
      <c r="C4" s="449"/>
      <c r="D4" s="3"/>
      <c r="E4" s="4"/>
      <c r="F4" s="4"/>
      <c r="G4" s="4"/>
      <c r="H4" s="4"/>
      <c r="I4" s="5"/>
    </row>
    <row r="5" spans="2:9" ht="17.25" customHeight="1" x14ac:dyDescent="0.2">
      <c r="B5" s="6">
        <v>1</v>
      </c>
      <c r="C5" s="7" t="s">
        <v>154</v>
      </c>
    </row>
    <row r="6" spans="2:9" ht="15" customHeight="1" x14ac:dyDescent="0.2">
      <c r="B6" s="6"/>
      <c r="C6" s="8"/>
    </row>
    <row r="7" spans="2:9" ht="32.25" customHeight="1" x14ac:dyDescent="0.2">
      <c r="B7" s="6">
        <v>2</v>
      </c>
      <c r="C7" s="7" t="s">
        <v>155</v>
      </c>
    </row>
    <row r="8" spans="2:9" ht="32.25" customHeight="1" x14ac:dyDescent="0.2">
      <c r="B8" s="6"/>
      <c r="C8" s="384" t="s">
        <v>1</v>
      </c>
    </row>
    <row r="9" spans="2:9" ht="9.75" customHeight="1" x14ac:dyDescent="0.2">
      <c r="B9" s="6"/>
    </row>
    <row r="10" spans="2:9" ht="36.75" customHeight="1" x14ac:dyDescent="0.2">
      <c r="B10" s="6">
        <v>3</v>
      </c>
      <c r="C10" s="7" t="s">
        <v>156</v>
      </c>
    </row>
    <row r="11" spans="2:9" ht="0.75" customHeight="1" x14ac:dyDescent="0.2">
      <c r="B11" s="6"/>
      <c r="C11" s="9"/>
    </row>
    <row r="12" spans="2:9" ht="32.25" customHeight="1" x14ac:dyDescent="0.2">
      <c r="B12" s="6">
        <v>4</v>
      </c>
      <c r="C12" s="7" t="s">
        <v>202</v>
      </c>
    </row>
    <row r="13" spans="2:9" ht="15" customHeight="1" x14ac:dyDescent="0.2">
      <c r="B13" s="6"/>
      <c r="C13" s="7"/>
    </row>
    <row r="14" spans="2:9" ht="35.25" customHeight="1" x14ac:dyDescent="0.2">
      <c r="B14" s="6">
        <v>5</v>
      </c>
      <c r="C14" s="385" t="s">
        <v>153</v>
      </c>
    </row>
    <row r="15" spans="2:9" ht="15" customHeight="1" x14ac:dyDescent="0.2">
      <c r="B15" s="6">
        <v>6</v>
      </c>
      <c r="C15" s="10" t="s">
        <v>2</v>
      </c>
    </row>
    <row r="16" spans="2:9" ht="78" customHeight="1" x14ac:dyDescent="0.2">
      <c r="B16" s="6"/>
      <c r="C16" s="8"/>
    </row>
    <row r="17" spans="2:3" ht="63.75" x14ac:dyDescent="0.2">
      <c r="B17" s="6"/>
      <c r="C17" s="11" t="s">
        <v>244</v>
      </c>
    </row>
    <row r="18" spans="2:3" ht="21.75" customHeight="1" x14ac:dyDescent="0.2"/>
    <row r="19" spans="2:3" x14ac:dyDescent="0.2"/>
    <row r="20" spans="2:3" hidden="1" x14ac:dyDescent="0.2"/>
    <row r="21" spans="2:3" ht="36" hidden="1" customHeight="1" x14ac:dyDescent="0.2"/>
  </sheetData>
  <sheetProtection algorithmName="SHA-512" hashValue="L2wgBn9BnSeJlfmb2JyM3DaC1sfhP5yjO2mO6id3imvgQyXLJB9fdUFEVABQgY+jdZm+wSu2RqOZlwZqWyVNNw==" saltValue="ncBmA3x8Xf2mQgpdRO/FMQ==" spinCount="100000" sheet="1" objects="1" scenarios="1"/>
  <mergeCells count="2">
    <mergeCell ref="B2:C2"/>
    <mergeCell ref="B4:C4"/>
  </mergeCells>
  <hyperlinks>
    <hyperlink ref="C8" r:id="rId1"/>
  </hyperlinks>
  <pageMargins left="0.7" right="0.7" top="0.75" bottom="0.75" header="0.3" footer="0.3"/>
  <pageSetup scale="78"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0"/>
  <sheetViews>
    <sheetView showGridLines="0" showRowColHeaders="0" zoomScale="80" zoomScaleNormal="80" workbookViewId="0">
      <selection activeCell="B26" sqref="B26"/>
    </sheetView>
  </sheetViews>
  <sheetFormatPr defaultColWidth="0" defaultRowHeight="15" customHeight="1" zeroHeight="1" x14ac:dyDescent="0.25"/>
  <cols>
    <col min="1" max="1" width="9.140625" style="13" customWidth="1"/>
    <col min="2" max="2" width="49" style="13" customWidth="1"/>
    <col min="3" max="3" width="19.7109375" style="13" customWidth="1"/>
    <col min="4" max="4" width="24.85546875" style="13" customWidth="1"/>
    <col min="5" max="5" width="41.85546875" style="13" customWidth="1"/>
    <col min="6" max="6" width="43.7109375" style="13" customWidth="1"/>
    <col min="7" max="7" width="0.28515625" style="13" customWidth="1"/>
    <col min="8" max="9" width="37.7109375" style="13" customWidth="1"/>
    <col min="10" max="10" width="19.7109375" style="13" customWidth="1"/>
    <col min="11" max="14" width="9.140625" style="13" hidden="1" customWidth="1"/>
    <col min="15" max="22" width="9.140625" style="68" hidden="1" customWidth="1"/>
    <col min="23" max="23" width="9.140625" style="13" hidden="1" customWidth="1"/>
    <col min="24" max="35" width="0" style="13" hidden="1" customWidth="1"/>
    <col min="36" max="16384" width="9.140625" style="13" hidden="1"/>
  </cols>
  <sheetData>
    <row r="1" spans="1:34" x14ac:dyDescent="0.25">
      <c r="O1" s="13"/>
      <c r="P1" s="13"/>
      <c r="Q1" s="13"/>
      <c r="R1" s="71"/>
      <c r="S1" s="71"/>
      <c r="T1" s="13"/>
      <c r="U1" s="13"/>
      <c r="V1" s="13"/>
    </row>
    <row r="2" spans="1:34" ht="18" x14ac:dyDescent="0.25">
      <c r="B2" s="73" t="s">
        <v>3</v>
      </c>
      <c r="C2" s="502">
        <f>'2.Declaration'!E7</f>
        <v>0</v>
      </c>
      <c r="D2" s="503"/>
      <c r="E2" s="504"/>
      <c r="F2" s="27"/>
      <c r="G2" s="27"/>
      <c r="H2" s="27"/>
      <c r="O2" s="13"/>
      <c r="P2" s="13"/>
      <c r="Q2" s="13"/>
      <c r="T2" s="13"/>
      <c r="U2" s="13"/>
      <c r="V2" s="13"/>
    </row>
    <row r="3" spans="1:34" ht="18" x14ac:dyDescent="0.25">
      <c r="B3" s="393" t="s">
        <v>4</v>
      </c>
      <c r="C3" s="502">
        <f>'2.Declaration'!E11</f>
        <v>0</v>
      </c>
      <c r="D3" s="503"/>
      <c r="E3" s="504"/>
      <c r="F3" s="27"/>
      <c r="G3" s="27"/>
      <c r="H3" s="27"/>
      <c r="O3" s="13"/>
      <c r="P3" s="13"/>
      <c r="Q3" s="13"/>
      <c r="T3" s="13"/>
      <c r="U3" s="13"/>
      <c r="V3" s="13"/>
    </row>
    <row r="4" spans="1:34" ht="18" x14ac:dyDescent="0.25">
      <c r="B4" s="24" t="s">
        <v>11</v>
      </c>
      <c r="C4" s="505">
        <f>'2.Declaration'!E15</f>
        <v>0</v>
      </c>
      <c r="D4" s="506"/>
      <c r="E4" s="507"/>
      <c r="F4" s="398"/>
      <c r="G4" s="398"/>
      <c r="H4" s="31"/>
      <c r="O4" s="13"/>
      <c r="P4" s="13"/>
      <c r="Q4" s="13"/>
      <c r="T4" s="13"/>
      <c r="U4" s="13"/>
      <c r="V4" s="13"/>
    </row>
    <row r="5" spans="1:34" x14ac:dyDescent="0.25"/>
    <row r="6" spans="1:34" ht="18" x14ac:dyDescent="0.25">
      <c r="B6" s="158" t="s">
        <v>21</v>
      </c>
      <c r="C6" s="4"/>
      <c r="D6" s="4"/>
      <c r="E6" s="4"/>
      <c r="F6" s="4"/>
      <c r="G6" s="4"/>
      <c r="H6" s="138"/>
      <c r="I6" s="70"/>
      <c r="K6" s="70"/>
      <c r="L6" s="70"/>
      <c r="M6" s="70"/>
      <c r="N6" s="70"/>
    </row>
    <row r="7" spans="1:34" ht="18" x14ac:dyDescent="0.25">
      <c r="B7" s="159" t="s">
        <v>131</v>
      </c>
      <c r="C7" s="160"/>
      <c r="D7" s="160"/>
      <c r="E7" s="160"/>
      <c r="F7" s="160"/>
      <c r="G7" s="160"/>
      <c r="H7" s="138"/>
      <c r="I7" s="70"/>
      <c r="K7" s="140"/>
      <c r="L7" s="140"/>
      <c r="M7" s="140"/>
      <c r="N7" s="140"/>
      <c r="O7" s="67"/>
      <c r="P7" s="67"/>
      <c r="Q7" s="67"/>
      <c r="R7" s="67"/>
      <c r="S7" s="67"/>
      <c r="T7" s="67"/>
      <c r="U7" s="67"/>
      <c r="V7" s="67"/>
      <c r="W7" s="79"/>
      <c r="X7" s="79"/>
    </row>
    <row r="8" spans="1:34" ht="35.25" customHeight="1" x14ac:dyDescent="0.25">
      <c r="B8" s="562" t="s">
        <v>211</v>
      </c>
      <c r="C8" s="563"/>
      <c r="D8" s="563"/>
      <c r="E8" s="563"/>
      <c r="F8" s="563"/>
      <c r="G8" s="563"/>
      <c r="H8" s="396"/>
      <c r="I8" s="181"/>
      <c r="K8" s="140"/>
      <c r="L8" s="140"/>
      <c r="M8" s="140"/>
      <c r="N8" s="140"/>
      <c r="O8" s="67"/>
      <c r="P8" s="67"/>
      <c r="Q8" s="67"/>
      <c r="R8" s="67"/>
      <c r="S8" s="67"/>
      <c r="T8" s="67"/>
      <c r="U8" s="67"/>
      <c r="V8" s="67"/>
      <c r="W8" s="79"/>
      <c r="X8" s="79"/>
    </row>
    <row r="9" spans="1:34" s="17" customFormat="1" ht="35.25" customHeight="1" x14ac:dyDescent="0.25">
      <c r="B9" s="555" t="s">
        <v>132</v>
      </c>
      <c r="C9" s="556"/>
      <c r="D9" s="556"/>
      <c r="E9" s="556"/>
      <c r="F9" s="556"/>
      <c r="G9" s="556"/>
      <c r="H9" s="394"/>
      <c r="I9" s="213"/>
      <c r="J9" s="13"/>
      <c r="K9" s="143"/>
      <c r="L9" s="74"/>
      <c r="M9" s="143"/>
      <c r="N9" s="143"/>
      <c r="O9" s="74"/>
      <c r="P9" s="74"/>
      <c r="R9" s="67"/>
      <c r="S9" s="67"/>
      <c r="T9" s="67"/>
      <c r="U9" s="67"/>
      <c r="V9" s="67"/>
      <c r="W9" s="67"/>
      <c r="X9" s="67"/>
      <c r="Y9" s="67"/>
      <c r="Z9" s="67"/>
      <c r="AA9" s="67"/>
      <c r="AB9" s="67"/>
      <c r="AC9" s="67"/>
      <c r="AD9" s="67"/>
      <c r="AE9" s="68"/>
      <c r="AF9" s="68"/>
      <c r="AG9" s="68"/>
      <c r="AH9" s="68"/>
    </row>
    <row r="10" spans="1:34" s="123" customFormat="1" ht="20.25" customHeight="1" x14ac:dyDescent="0.25">
      <c r="B10" s="555" t="s">
        <v>133</v>
      </c>
      <c r="C10" s="556"/>
      <c r="D10" s="556"/>
      <c r="E10" s="556"/>
      <c r="F10" s="556"/>
      <c r="G10" s="556"/>
      <c r="H10" s="394"/>
      <c r="I10" s="213"/>
      <c r="J10" s="13"/>
      <c r="K10" s="146"/>
      <c r="L10" s="122"/>
      <c r="M10" s="146"/>
      <c r="N10" s="146"/>
      <c r="O10" s="122"/>
      <c r="P10" s="122"/>
      <c r="R10" s="122"/>
      <c r="S10" s="122"/>
      <c r="T10" s="122"/>
      <c r="U10" s="122"/>
      <c r="V10" s="122"/>
      <c r="W10" s="122"/>
      <c r="X10" s="122"/>
      <c r="Y10" s="122"/>
      <c r="Z10" s="122"/>
      <c r="AA10" s="122"/>
      <c r="AB10" s="122"/>
      <c r="AC10" s="122"/>
      <c r="AD10" s="122"/>
      <c r="AE10" s="121"/>
      <c r="AF10" s="121"/>
      <c r="AG10" s="121"/>
      <c r="AH10" s="121"/>
    </row>
    <row r="11" spans="1:34" s="17" customFormat="1" ht="26.25" customHeight="1" x14ac:dyDescent="0.25">
      <c r="B11" s="555" t="s">
        <v>134</v>
      </c>
      <c r="C11" s="556"/>
      <c r="D11" s="556"/>
      <c r="E11" s="556"/>
      <c r="F11" s="556"/>
      <c r="G11" s="556"/>
      <c r="H11" s="394"/>
      <c r="I11" s="213"/>
      <c r="J11" s="13"/>
      <c r="K11" s="148"/>
      <c r="L11" s="67"/>
      <c r="M11" s="148"/>
      <c r="N11" s="148"/>
      <c r="R11" s="67"/>
      <c r="S11" s="67"/>
      <c r="T11" s="67"/>
      <c r="U11" s="67"/>
      <c r="V11" s="67"/>
      <c r="W11" s="67"/>
      <c r="X11" s="67"/>
      <c r="Y11" s="67"/>
      <c r="Z11" s="67"/>
      <c r="AA11" s="67"/>
      <c r="AB11" s="67"/>
      <c r="AC11" s="67"/>
      <c r="AD11" s="67"/>
      <c r="AE11" s="68"/>
      <c r="AF11" s="68"/>
      <c r="AG11" s="68"/>
      <c r="AH11" s="68"/>
    </row>
    <row r="12" spans="1:34" s="17" customFormat="1" ht="18" customHeight="1" x14ac:dyDescent="0.25">
      <c r="B12" s="522" t="s">
        <v>164</v>
      </c>
      <c r="C12" s="523"/>
      <c r="D12" s="523"/>
      <c r="E12" s="523"/>
      <c r="F12" s="523"/>
      <c r="G12" s="523"/>
      <c r="H12" s="390"/>
      <c r="I12" s="124"/>
      <c r="J12" s="13"/>
      <c r="K12" s="151"/>
      <c r="L12" s="151"/>
      <c r="M12" s="151"/>
      <c r="N12" s="151"/>
      <c r="O12" s="67"/>
      <c r="P12" s="67"/>
      <c r="Q12" s="67"/>
      <c r="R12" s="67"/>
      <c r="S12" s="67"/>
      <c r="T12" s="67"/>
      <c r="U12" s="67"/>
      <c r="V12" s="67"/>
      <c r="W12" s="67"/>
      <c r="X12" s="67"/>
      <c r="Y12" s="67"/>
      <c r="Z12" s="67"/>
      <c r="AA12" s="67"/>
      <c r="AB12" s="67"/>
      <c r="AC12" s="67"/>
      <c r="AD12" s="67"/>
      <c r="AE12" s="68"/>
      <c r="AF12" s="68"/>
      <c r="AG12" s="68"/>
      <c r="AH12" s="68"/>
    </row>
    <row r="13" spans="1:34" ht="24" customHeight="1" x14ac:dyDescent="0.25">
      <c r="B13" s="543" t="s">
        <v>63</v>
      </c>
      <c r="C13" s="544"/>
      <c r="D13" s="544"/>
      <c r="E13" s="544"/>
      <c r="F13" s="544"/>
      <c r="G13" s="544"/>
      <c r="H13" s="397"/>
      <c r="I13" s="119"/>
      <c r="K13" s="151"/>
      <c r="L13" s="151"/>
      <c r="M13" s="151"/>
      <c r="N13" s="151"/>
      <c r="O13" s="67"/>
      <c r="P13" s="67"/>
      <c r="Q13" s="67"/>
      <c r="R13" s="67"/>
      <c r="S13" s="67"/>
      <c r="T13" s="67"/>
      <c r="U13" s="67"/>
      <c r="V13" s="67"/>
      <c r="W13" s="79"/>
      <c r="X13" s="79"/>
    </row>
    <row r="14" spans="1:34" ht="18" customHeight="1" x14ac:dyDescent="0.25">
      <c r="B14" s="543" t="s">
        <v>64</v>
      </c>
      <c r="C14" s="544"/>
      <c r="D14" s="544"/>
      <c r="E14" s="544"/>
      <c r="F14" s="544"/>
      <c r="G14" s="544"/>
      <c r="H14" s="390"/>
      <c r="I14" s="124"/>
      <c r="K14" s="79"/>
      <c r="L14" s="79"/>
      <c r="M14" s="79"/>
      <c r="N14" s="79"/>
      <c r="O14" s="67"/>
      <c r="P14" s="67"/>
      <c r="Q14" s="67"/>
      <c r="R14" s="67"/>
      <c r="S14" s="67"/>
      <c r="T14" s="67"/>
      <c r="U14" s="67"/>
      <c r="V14" s="67"/>
      <c r="W14" s="79"/>
      <c r="X14" s="79"/>
    </row>
    <row r="15" spans="1:34" ht="20.25" customHeight="1" x14ac:dyDescent="0.25">
      <c r="A15" s="70"/>
      <c r="B15" s="395"/>
      <c r="C15" s="83"/>
      <c r="D15" s="83"/>
      <c r="E15" s="83"/>
      <c r="F15" s="83"/>
      <c r="G15" s="83"/>
      <c r="H15" s="390"/>
      <c r="I15" s="113"/>
      <c r="K15" s="79"/>
      <c r="L15" s="79"/>
      <c r="M15" s="79"/>
      <c r="N15" s="79"/>
      <c r="O15" s="554"/>
      <c r="P15" s="554"/>
      <c r="Q15" s="554"/>
      <c r="R15" s="554"/>
      <c r="S15" s="67"/>
      <c r="T15" s="67"/>
      <c r="U15" s="67"/>
      <c r="V15" s="67"/>
      <c r="W15" s="87"/>
      <c r="X15" s="79"/>
      <c r="Y15" s="79"/>
    </row>
    <row r="16" spans="1:34" s="97" customFormat="1" ht="17.25" customHeight="1" x14ac:dyDescent="0.25">
      <c r="A16" s="152"/>
      <c r="B16" s="182"/>
      <c r="C16" s="113"/>
      <c r="D16" s="113"/>
      <c r="E16" s="113"/>
      <c r="F16" s="113"/>
      <c r="G16" s="113"/>
      <c r="H16" s="113"/>
      <c r="I16" s="113"/>
      <c r="J16" s="13"/>
      <c r="K16" s="113"/>
      <c r="L16" s="79"/>
      <c r="M16" s="79"/>
      <c r="N16" s="79"/>
      <c r="O16" s="87"/>
      <c r="P16" s="87"/>
      <c r="Q16" s="87"/>
      <c r="R16" s="87"/>
      <c r="S16" s="13"/>
      <c r="T16" s="67"/>
      <c r="U16" s="67"/>
      <c r="W16" s="74"/>
      <c r="X16" s="157"/>
      <c r="Y16" s="98"/>
      <c r="Z16" s="98"/>
    </row>
    <row r="17" spans="1:25" ht="18" x14ac:dyDescent="0.25">
      <c r="B17" s="113"/>
      <c r="C17" s="113"/>
      <c r="D17" s="113"/>
      <c r="E17" s="113"/>
      <c r="F17" s="113"/>
      <c r="G17" s="113"/>
      <c r="H17" s="113"/>
      <c r="I17" s="113"/>
      <c r="J17" s="113"/>
      <c r="K17" s="113"/>
      <c r="L17" s="113"/>
      <c r="M17" s="79"/>
      <c r="N17" s="79"/>
      <c r="O17" s="79"/>
      <c r="P17" s="79"/>
      <c r="Q17" s="554" t="s">
        <v>34</v>
      </c>
      <c r="R17" s="554"/>
      <c r="S17" s="554"/>
      <c r="T17" s="155"/>
      <c r="U17" s="98"/>
      <c r="V17" s="156"/>
      <c r="W17" s="67"/>
      <c r="X17" s="79"/>
      <c r="Y17" s="79"/>
    </row>
    <row r="18" spans="1:25" ht="35.25" customHeight="1" x14ac:dyDescent="0.3">
      <c r="A18" s="152"/>
      <c r="B18" s="86" t="s">
        <v>15</v>
      </c>
      <c r="C18" s="86" t="s">
        <v>16</v>
      </c>
      <c r="D18" s="86" t="s">
        <v>191</v>
      </c>
      <c r="E18" s="86" t="s">
        <v>189</v>
      </c>
      <c r="F18" s="86" t="s">
        <v>18</v>
      </c>
      <c r="G18" s="79"/>
      <c r="H18" s="79"/>
      <c r="I18" s="79"/>
      <c r="J18" s="140"/>
      <c r="K18" s="79"/>
      <c r="L18" s="79"/>
      <c r="M18" s="87" t="s">
        <v>39</v>
      </c>
      <c r="N18" s="87" t="s">
        <v>40</v>
      </c>
      <c r="O18" s="87" t="s">
        <v>65</v>
      </c>
      <c r="P18" s="87" t="s">
        <v>41</v>
      </c>
      <c r="Q18" s="13"/>
      <c r="R18" s="156"/>
      <c r="S18" s="67"/>
      <c r="T18" s="67"/>
      <c r="U18" s="67"/>
      <c r="V18" s="79"/>
      <c r="W18" s="79"/>
    </row>
    <row r="19" spans="1:25" x14ac:dyDescent="0.25">
      <c r="B19" s="89"/>
      <c r="C19" s="90">
        <v>0</v>
      </c>
      <c r="D19" s="412"/>
      <c r="E19" s="413"/>
      <c r="F19" s="114">
        <f t="shared" ref="F19:F38" si="0">IF(P19&gt;=0,P19*Q19*C19,0)</f>
        <v>0</v>
      </c>
      <c r="G19" s="183">
        <f>IF(C19&gt;0,1,0)</f>
        <v>0</v>
      </c>
      <c r="H19" s="79"/>
      <c r="I19" s="79"/>
      <c r="J19" s="79"/>
      <c r="K19" s="344">
        <f>(YEAR('2.Declaration'!$E$15)-YEAR(D19))*12+(MONTH('2.Declaration'!$E$15)-MONTH(D19))</f>
        <v>0</v>
      </c>
      <c r="L19" s="67" t="str">
        <f>IF(K19&lt;6,"Yes",IF(K19&gt;6,"No",IF(DAY(D19)&gt;=DAY('2.Declaration'!$E$15),"Yes","No")))</f>
        <v>Yes</v>
      </c>
      <c r="M19" s="95">
        <f>('2.Declaration'!$E$15-E19)/365</f>
        <v>0</v>
      </c>
      <c r="N19" s="154">
        <f>3-M19</f>
        <v>3</v>
      </c>
      <c r="O19" s="154">
        <f>IF(N19&gt;3,3,N19)</f>
        <v>3</v>
      </c>
      <c r="P19" s="155">
        <f>IFERROR(O19/3,0)</f>
        <v>1</v>
      </c>
      <c r="Q19" s="98">
        <f t="shared" ref="Q19:Q38" si="1">IF(L19="No",IF(D19="",0,1),0)</f>
        <v>0</v>
      </c>
      <c r="R19" s="156"/>
      <c r="S19" s="67"/>
      <c r="T19" s="67"/>
      <c r="U19" s="67"/>
      <c r="V19" s="79"/>
      <c r="W19" s="79"/>
    </row>
    <row r="20" spans="1:25" x14ac:dyDescent="0.25">
      <c r="A20" s="152"/>
      <c r="B20" s="89"/>
      <c r="C20" s="90">
        <v>0</v>
      </c>
      <c r="D20" s="412"/>
      <c r="E20" s="413"/>
      <c r="F20" s="114">
        <f t="shared" si="0"/>
        <v>0</v>
      </c>
      <c r="G20" s="183">
        <f t="shared" ref="G20:G38" si="2">IF(C20&gt;0,1,0)</f>
        <v>0</v>
      </c>
      <c r="H20" s="79"/>
      <c r="I20" s="79"/>
      <c r="J20" s="79"/>
      <c r="K20" s="344">
        <f>(YEAR('2.Declaration'!$E$15)-YEAR(D20))*12+(MONTH('2.Declaration'!$E$15)-MONTH(D20))</f>
        <v>0</v>
      </c>
      <c r="L20" s="67" t="str">
        <f>IF(K20&lt;6,"Yes",IF(K20&gt;6,"No",IF(DAY(D20)&gt;=DAY('2.Declaration'!$E$15),"Yes","No")))</f>
        <v>Yes</v>
      </c>
      <c r="M20" s="95">
        <f>('2.Declaration'!$E$15-G20)/365</f>
        <v>0</v>
      </c>
      <c r="N20" s="154">
        <f t="shared" ref="N20:N38" si="3">3-M20</f>
        <v>3</v>
      </c>
      <c r="O20" s="154">
        <f t="shared" ref="O20:O38" si="4">IF(N20&gt;3,3,N20)</f>
        <v>3</v>
      </c>
      <c r="P20" s="155">
        <f t="shared" ref="P20:P38" si="5">IFERROR(O20/3,0)</f>
        <v>1</v>
      </c>
      <c r="Q20" s="98">
        <f t="shared" si="1"/>
        <v>0</v>
      </c>
      <c r="R20" s="156"/>
      <c r="S20" s="67"/>
      <c r="T20" s="67"/>
      <c r="U20" s="67"/>
      <c r="V20" s="79"/>
      <c r="W20" s="79"/>
    </row>
    <row r="21" spans="1:25" x14ac:dyDescent="0.25">
      <c r="B21" s="89"/>
      <c r="C21" s="90">
        <v>0</v>
      </c>
      <c r="D21" s="412"/>
      <c r="E21" s="413"/>
      <c r="F21" s="114">
        <f t="shared" si="0"/>
        <v>0</v>
      </c>
      <c r="G21" s="183">
        <f t="shared" si="2"/>
        <v>0</v>
      </c>
      <c r="H21" s="79"/>
      <c r="I21" s="79"/>
      <c r="J21" s="79"/>
      <c r="K21" s="344">
        <f>(YEAR('2.Declaration'!$E$15)-YEAR(D21))*12+(MONTH('2.Declaration'!$E$15)-MONTH(D21))</f>
        <v>0</v>
      </c>
      <c r="L21" s="67" t="str">
        <f>IF(K21&lt;6,"Yes",IF(K21&gt;6,"No",IF(DAY(D21)&gt;=DAY('2.Declaration'!$E$15),"Yes","No")))</f>
        <v>Yes</v>
      </c>
      <c r="M21" s="95">
        <f>('2.Declaration'!$E$15-G21)/365</f>
        <v>0</v>
      </c>
      <c r="N21" s="154">
        <f t="shared" si="3"/>
        <v>3</v>
      </c>
      <c r="O21" s="154">
        <f t="shared" si="4"/>
        <v>3</v>
      </c>
      <c r="P21" s="155">
        <f t="shared" si="5"/>
        <v>1</v>
      </c>
      <c r="Q21" s="98">
        <f t="shared" si="1"/>
        <v>0</v>
      </c>
      <c r="R21" s="156"/>
      <c r="S21" s="67"/>
      <c r="T21" s="67"/>
      <c r="U21" s="67"/>
      <c r="V21" s="79"/>
      <c r="W21" s="79"/>
    </row>
    <row r="22" spans="1:25" x14ac:dyDescent="0.25">
      <c r="A22" s="152"/>
      <c r="B22" s="89"/>
      <c r="C22" s="90">
        <v>0</v>
      </c>
      <c r="D22" s="412"/>
      <c r="E22" s="413"/>
      <c r="F22" s="114">
        <f t="shared" si="0"/>
        <v>0</v>
      </c>
      <c r="G22" s="183">
        <f t="shared" si="2"/>
        <v>0</v>
      </c>
      <c r="H22" s="79"/>
      <c r="I22" s="79"/>
      <c r="J22" s="79"/>
      <c r="K22" s="344">
        <f>(YEAR('2.Declaration'!$E$15)-YEAR(D22))*12+(MONTH('2.Declaration'!$E$15)-MONTH(D22))</f>
        <v>0</v>
      </c>
      <c r="L22" s="67" t="str">
        <f>IF(K22&lt;6,"Yes",IF(K22&gt;6,"No",IF(DAY(D22)&gt;=DAY('2.Declaration'!$E$15),"Yes","No")))</f>
        <v>Yes</v>
      </c>
      <c r="M22" s="95">
        <f>('2.Declaration'!$E$15-G22)/365</f>
        <v>0</v>
      </c>
      <c r="N22" s="154">
        <f t="shared" si="3"/>
        <v>3</v>
      </c>
      <c r="O22" s="154">
        <f t="shared" si="4"/>
        <v>3</v>
      </c>
      <c r="P22" s="155">
        <f t="shared" si="5"/>
        <v>1</v>
      </c>
      <c r="Q22" s="98">
        <f t="shared" si="1"/>
        <v>0</v>
      </c>
      <c r="R22" s="156"/>
      <c r="S22" s="67"/>
      <c r="T22" s="67"/>
      <c r="U22" s="67"/>
      <c r="V22" s="79"/>
      <c r="W22" s="79"/>
    </row>
    <row r="23" spans="1:25" x14ac:dyDescent="0.25">
      <c r="B23" s="89"/>
      <c r="C23" s="90">
        <v>0</v>
      </c>
      <c r="D23" s="412"/>
      <c r="E23" s="413"/>
      <c r="F23" s="114">
        <f t="shared" si="0"/>
        <v>0</v>
      </c>
      <c r="G23" s="183">
        <f t="shared" si="2"/>
        <v>0</v>
      </c>
      <c r="H23" s="79"/>
      <c r="I23" s="79"/>
      <c r="J23" s="79"/>
      <c r="K23" s="344">
        <f>(YEAR('2.Declaration'!$E$15)-YEAR(D23))*12+(MONTH('2.Declaration'!$E$15)-MONTH(D23))</f>
        <v>0</v>
      </c>
      <c r="L23" s="67" t="str">
        <f>IF(K23&lt;6,"Yes",IF(K23&gt;6,"No",IF(DAY(D23)&gt;=DAY('2.Declaration'!$E$15),"Yes","No")))</f>
        <v>Yes</v>
      </c>
      <c r="M23" s="95">
        <f>('2.Declaration'!$E$15-G23)/365</f>
        <v>0</v>
      </c>
      <c r="N23" s="154">
        <f t="shared" si="3"/>
        <v>3</v>
      </c>
      <c r="O23" s="154">
        <f t="shared" si="4"/>
        <v>3</v>
      </c>
      <c r="P23" s="155">
        <f t="shared" si="5"/>
        <v>1</v>
      </c>
      <c r="Q23" s="98">
        <f t="shared" si="1"/>
        <v>0</v>
      </c>
      <c r="R23" s="156"/>
      <c r="S23" s="67"/>
      <c r="T23" s="67"/>
      <c r="V23" s="13"/>
    </row>
    <row r="24" spans="1:25" x14ac:dyDescent="0.25">
      <c r="A24" s="152"/>
      <c r="B24" s="89"/>
      <c r="C24" s="90">
        <v>0</v>
      </c>
      <c r="D24" s="412"/>
      <c r="E24" s="413"/>
      <c r="F24" s="114">
        <f t="shared" si="0"/>
        <v>0</v>
      </c>
      <c r="G24" s="183">
        <f t="shared" si="2"/>
        <v>0</v>
      </c>
      <c r="K24" s="344">
        <f>(YEAR('2.Declaration'!$E$15)-YEAR(D24))*12+(MONTH('2.Declaration'!$E$15)-MONTH(D24))</f>
        <v>0</v>
      </c>
      <c r="L24" s="67" t="str">
        <f>IF(K24&lt;6,"Yes",IF(K24&gt;6,"No",IF(DAY(D24)&gt;=DAY('2.Declaration'!$E$15),"Yes","No")))</f>
        <v>Yes</v>
      </c>
      <c r="M24" s="95">
        <f>('2.Declaration'!$E$15-G24)/365</f>
        <v>0</v>
      </c>
      <c r="N24" s="154">
        <f t="shared" si="3"/>
        <v>3</v>
      </c>
      <c r="O24" s="154">
        <f t="shared" si="4"/>
        <v>3</v>
      </c>
      <c r="P24" s="155">
        <f t="shared" si="5"/>
        <v>1</v>
      </c>
      <c r="Q24" s="98">
        <f t="shared" si="1"/>
        <v>0</v>
      </c>
      <c r="R24" s="156"/>
      <c r="V24" s="13"/>
    </row>
    <row r="25" spans="1:25" x14ac:dyDescent="0.25">
      <c r="B25" s="89"/>
      <c r="C25" s="90">
        <v>0</v>
      </c>
      <c r="D25" s="412"/>
      <c r="E25" s="413"/>
      <c r="F25" s="114">
        <f t="shared" si="0"/>
        <v>0</v>
      </c>
      <c r="G25" s="183">
        <f t="shared" si="2"/>
        <v>0</v>
      </c>
      <c r="K25" s="344">
        <f>(YEAR('2.Declaration'!$E$15)-YEAR(D25))*12+(MONTH('2.Declaration'!$E$15)-MONTH(D25))</f>
        <v>0</v>
      </c>
      <c r="L25" s="67" t="str">
        <f>IF(K25&lt;6,"Yes",IF(K25&gt;6,"No",IF(DAY(D25)&gt;=DAY('2.Declaration'!$E$15),"Yes","No")))</f>
        <v>Yes</v>
      </c>
      <c r="M25" s="95">
        <f>('2.Declaration'!$E$15-G25)/365</f>
        <v>0</v>
      </c>
      <c r="N25" s="154">
        <f t="shared" si="3"/>
        <v>3</v>
      </c>
      <c r="O25" s="154">
        <f t="shared" si="4"/>
        <v>3</v>
      </c>
      <c r="P25" s="155">
        <f t="shared" si="5"/>
        <v>1</v>
      </c>
      <c r="Q25" s="98">
        <f t="shared" si="1"/>
        <v>0</v>
      </c>
      <c r="R25" s="156"/>
      <c r="V25" s="13"/>
    </row>
    <row r="26" spans="1:25" x14ac:dyDescent="0.25">
      <c r="A26" s="152"/>
      <c r="B26" s="89"/>
      <c r="C26" s="90">
        <v>0</v>
      </c>
      <c r="D26" s="412"/>
      <c r="E26" s="413"/>
      <c r="F26" s="114">
        <f t="shared" si="0"/>
        <v>0</v>
      </c>
      <c r="G26" s="183">
        <f t="shared" si="2"/>
        <v>0</v>
      </c>
      <c r="K26" s="344">
        <f>(YEAR('2.Declaration'!$E$15)-YEAR(D26))*12+(MONTH('2.Declaration'!$E$15)-MONTH(D26))</f>
        <v>0</v>
      </c>
      <c r="L26" s="67" t="str">
        <f>IF(K26&lt;6,"Yes",IF(K26&gt;6,"No",IF(DAY(D26)&gt;=DAY('2.Declaration'!$E$15),"Yes","No")))</f>
        <v>Yes</v>
      </c>
      <c r="M26" s="95">
        <f>('2.Declaration'!$E$15-G26)/365</f>
        <v>0</v>
      </c>
      <c r="N26" s="154">
        <f t="shared" si="3"/>
        <v>3</v>
      </c>
      <c r="O26" s="154">
        <f t="shared" si="4"/>
        <v>3</v>
      </c>
      <c r="P26" s="155">
        <f t="shared" si="5"/>
        <v>1</v>
      </c>
      <c r="Q26" s="98">
        <f t="shared" si="1"/>
        <v>0</v>
      </c>
      <c r="R26" s="156"/>
      <c r="V26" s="13"/>
    </row>
    <row r="27" spans="1:25" x14ac:dyDescent="0.25">
      <c r="B27" s="89"/>
      <c r="C27" s="90">
        <v>0</v>
      </c>
      <c r="D27" s="412"/>
      <c r="E27" s="413"/>
      <c r="F27" s="114">
        <f t="shared" si="0"/>
        <v>0</v>
      </c>
      <c r="G27" s="183">
        <f t="shared" si="2"/>
        <v>0</v>
      </c>
      <c r="K27" s="344">
        <f>(YEAR('2.Declaration'!$E$15)-YEAR(D27))*12+(MONTH('2.Declaration'!$E$15)-MONTH(D27))</f>
        <v>0</v>
      </c>
      <c r="L27" s="67" t="str">
        <f>IF(K27&lt;6,"Yes",IF(K27&gt;6,"No",IF(DAY(D27)&gt;=DAY('2.Declaration'!$E$15),"Yes","No")))</f>
        <v>Yes</v>
      </c>
      <c r="M27" s="95">
        <f>('2.Declaration'!$E$15-G27)/365</f>
        <v>0</v>
      </c>
      <c r="N27" s="154">
        <f t="shared" si="3"/>
        <v>3</v>
      </c>
      <c r="O27" s="154">
        <f t="shared" si="4"/>
        <v>3</v>
      </c>
      <c r="P27" s="155">
        <f t="shared" si="5"/>
        <v>1</v>
      </c>
      <c r="Q27" s="98">
        <f t="shared" si="1"/>
        <v>0</v>
      </c>
      <c r="R27" s="156"/>
      <c r="V27" s="13"/>
    </row>
    <row r="28" spans="1:25" x14ac:dyDescent="0.25">
      <c r="A28" s="152"/>
      <c r="B28" s="89"/>
      <c r="C28" s="90">
        <v>0</v>
      </c>
      <c r="D28" s="412"/>
      <c r="E28" s="413"/>
      <c r="F28" s="114">
        <f t="shared" si="0"/>
        <v>0</v>
      </c>
      <c r="G28" s="183">
        <f t="shared" si="2"/>
        <v>0</v>
      </c>
      <c r="K28" s="344">
        <f>(YEAR('2.Declaration'!$E$15)-YEAR(D28))*12+(MONTH('2.Declaration'!$E$15)-MONTH(D28))</f>
        <v>0</v>
      </c>
      <c r="L28" s="67" t="str">
        <f>IF(K28&lt;6,"Yes",IF(K28&gt;6,"No",IF(DAY(D28)&gt;=DAY('2.Declaration'!$E$15),"Yes","No")))</f>
        <v>Yes</v>
      </c>
      <c r="M28" s="95">
        <f>('2.Declaration'!$E$15-G28)/365</f>
        <v>0</v>
      </c>
      <c r="N28" s="154">
        <f t="shared" si="3"/>
        <v>3</v>
      </c>
      <c r="O28" s="154">
        <f t="shared" si="4"/>
        <v>3</v>
      </c>
      <c r="P28" s="155">
        <f t="shared" si="5"/>
        <v>1</v>
      </c>
      <c r="Q28" s="98">
        <f t="shared" si="1"/>
        <v>0</v>
      </c>
      <c r="R28" s="156"/>
      <c r="V28" s="13"/>
    </row>
    <row r="29" spans="1:25" x14ac:dyDescent="0.25">
      <c r="B29" s="89"/>
      <c r="C29" s="90">
        <v>0</v>
      </c>
      <c r="D29" s="412"/>
      <c r="E29" s="413"/>
      <c r="F29" s="114">
        <f t="shared" si="0"/>
        <v>0</v>
      </c>
      <c r="G29" s="183">
        <f t="shared" si="2"/>
        <v>0</v>
      </c>
      <c r="K29" s="344">
        <f>(YEAR('2.Declaration'!$E$15)-YEAR(D29))*12+(MONTH('2.Declaration'!$E$15)-MONTH(D29))</f>
        <v>0</v>
      </c>
      <c r="L29" s="67" t="str">
        <f>IF(K29&lt;6,"Yes",IF(K29&gt;6,"No",IF(DAY(D29)&gt;=DAY('2.Declaration'!$E$15),"Yes","No")))</f>
        <v>Yes</v>
      </c>
      <c r="M29" s="95">
        <f>('2.Declaration'!$E$15-G29)/365</f>
        <v>0</v>
      </c>
      <c r="N29" s="154">
        <f t="shared" si="3"/>
        <v>3</v>
      </c>
      <c r="O29" s="154">
        <f t="shared" si="4"/>
        <v>3</v>
      </c>
      <c r="P29" s="155">
        <f t="shared" si="5"/>
        <v>1</v>
      </c>
      <c r="Q29" s="98">
        <f t="shared" si="1"/>
        <v>0</v>
      </c>
      <c r="R29" s="156"/>
      <c r="V29" s="13"/>
    </row>
    <row r="30" spans="1:25" x14ac:dyDescent="0.25">
      <c r="A30" s="152"/>
      <c r="B30" s="89"/>
      <c r="C30" s="90">
        <v>0</v>
      </c>
      <c r="D30" s="412"/>
      <c r="E30" s="413"/>
      <c r="F30" s="114">
        <f t="shared" si="0"/>
        <v>0</v>
      </c>
      <c r="G30" s="183">
        <f t="shared" si="2"/>
        <v>0</v>
      </c>
      <c r="K30" s="344">
        <f>(YEAR('2.Declaration'!$E$15)-YEAR(D30))*12+(MONTH('2.Declaration'!$E$15)-MONTH(D30))</f>
        <v>0</v>
      </c>
      <c r="L30" s="67" t="str">
        <f>IF(K30&lt;6,"Yes",IF(K30&gt;6,"No",IF(DAY(D30)&gt;=DAY('2.Declaration'!$E$15),"Yes","No")))</f>
        <v>Yes</v>
      </c>
      <c r="M30" s="95">
        <f>('2.Declaration'!$E$15-G30)/365</f>
        <v>0</v>
      </c>
      <c r="N30" s="154">
        <f t="shared" si="3"/>
        <v>3</v>
      </c>
      <c r="O30" s="154">
        <f t="shared" si="4"/>
        <v>3</v>
      </c>
      <c r="P30" s="155">
        <f t="shared" si="5"/>
        <v>1</v>
      </c>
      <c r="Q30" s="98">
        <f t="shared" si="1"/>
        <v>0</v>
      </c>
      <c r="R30" s="156"/>
      <c r="V30" s="13"/>
    </row>
    <row r="31" spans="1:25" x14ac:dyDescent="0.25">
      <c r="B31" s="89"/>
      <c r="C31" s="90">
        <v>0</v>
      </c>
      <c r="D31" s="412"/>
      <c r="E31" s="413"/>
      <c r="F31" s="114">
        <f t="shared" si="0"/>
        <v>0</v>
      </c>
      <c r="G31" s="183">
        <f t="shared" si="2"/>
        <v>0</v>
      </c>
      <c r="K31" s="344">
        <f>(YEAR('2.Declaration'!$E$15)-YEAR(D31))*12+(MONTH('2.Declaration'!$E$15)-MONTH(D31))</f>
        <v>0</v>
      </c>
      <c r="L31" s="67" t="str">
        <f>IF(K31&lt;6,"Yes",IF(K31&gt;6,"No",IF(DAY(D31)&gt;=DAY('2.Declaration'!$E$15),"Yes","No")))</f>
        <v>Yes</v>
      </c>
      <c r="M31" s="95">
        <f>('2.Declaration'!$E$15-G31)/365</f>
        <v>0</v>
      </c>
      <c r="N31" s="154">
        <f t="shared" si="3"/>
        <v>3</v>
      </c>
      <c r="O31" s="154">
        <f t="shared" si="4"/>
        <v>3</v>
      </c>
      <c r="P31" s="155">
        <f t="shared" si="5"/>
        <v>1</v>
      </c>
      <c r="Q31" s="98">
        <f t="shared" si="1"/>
        <v>0</v>
      </c>
      <c r="R31" s="156"/>
      <c r="V31" s="13"/>
    </row>
    <row r="32" spans="1:25" x14ac:dyDescent="0.25">
      <c r="A32" s="152"/>
      <c r="B32" s="89"/>
      <c r="C32" s="90">
        <v>0</v>
      </c>
      <c r="D32" s="412"/>
      <c r="E32" s="413"/>
      <c r="F32" s="114">
        <f t="shared" si="0"/>
        <v>0</v>
      </c>
      <c r="G32" s="183">
        <f t="shared" si="2"/>
        <v>0</v>
      </c>
      <c r="K32" s="344">
        <f>(YEAR('2.Declaration'!$E$15)-YEAR(D32))*12+(MONTH('2.Declaration'!$E$15)-MONTH(D32))</f>
        <v>0</v>
      </c>
      <c r="L32" s="67" t="str">
        <f>IF(K32&lt;6,"Yes",IF(K32&gt;6,"No",IF(DAY(D32)&gt;=DAY('2.Declaration'!$E$15),"Yes","No")))</f>
        <v>Yes</v>
      </c>
      <c r="M32" s="95">
        <f>('2.Declaration'!$E$15-G32)/365</f>
        <v>0</v>
      </c>
      <c r="N32" s="154">
        <f t="shared" si="3"/>
        <v>3</v>
      </c>
      <c r="O32" s="154">
        <f t="shared" si="4"/>
        <v>3</v>
      </c>
      <c r="P32" s="155">
        <f t="shared" si="5"/>
        <v>1</v>
      </c>
      <c r="Q32" s="98">
        <f t="shared" si="1"/>
        <v>0</v>
      </c>
      <c r="R32" s="156"/>
      <c r="V32" s="13"/>
    </row>
    <row r="33" spans="1:22" x14ac:dyDescent="0.25">
      <c r="B33" s="89"/>
      <c r="C33" s="90">
        <v>0</v>
      </c>
      <c r="D33" s="412"/>
      <c r="E33" s="413"/>
      <c r="F33" s="114">
        <f t="shared" si="0"/>
        <v>0</v>
      </c>
      <c r="G33" s="183">
        <f t="shared" si="2"/>
        <v>0</v>
      </c>
      <c r="K33" s="344">
        <f>(YEAR('2.Declaration'!$E$15)-YEAR(D33))*12+(MONTH('2.Declaration'!$E$15)-MONTH(D33))</f>
        <v>0</v>
      </c>
      <c r="L33" s="67" t="str">
        <f>IF(K33&lt;6,"Yes",IF(K33&gt;6,"No",IF(DAY(D33)&gt;=DAY('2.Declaration'!$E$15),"Yes","No")))</f>
        <v>Yes</v>
      </c>
      <c r="M33" s="95">
        <f>('2.Declaration'!$E$15-G33)/365</f>
        <v>0</v>
      </c>
      <c r="N33" s="154">
        <f t="shared" si="3"/>
        <v>3</v>
      </c>
      <c r="O33" s="154">
        <f t="shared" si="4"/>
        <v>3</v>
      </c>
      <c r="P33" s="155">
        <f t="shared" si="5"/>
        <v>1</v>
      </c>
      <c r="Q33" s="98">
        <f t="shared" si="1"/>
        <v>0</v>
      </c>
      <c r="R33" s="156"/>
      <c r="V33" s="13"/>
    </row>
    <row r="34" spans="1:22" x14ac:dyDescent="0.25">
      <c r="A34" s="152"/>
      <c r="B34" s="89"/>
      <c r="C34" s="90">
        <v>0</v>
      </c>
      <c r="D34" s="412"/>
      <c r="E34" s="413"/>
      <c r="F34" s="114">
        <f t="shared" si="0"/>
        <v>0</v>
      </c>
      <c r="G34" s="183">
        <f t="shared" si="2"/>
        <v>0</v>
      </c>
      <c r="K34" s="344">
        <f>(YEAR('2.Declaration'!$E$15)-YEAR(D34))*12+(MONTH('2.Declaration'!$E$15)-MONTH(D34))</f>
        <v>0</v>
      </c>
      <c r="L34" s="67" t="str">
        <f>IF(K34&lt;6,"Yes",IF(K34&gt;6,"No",IF(DAY(D34)&gt;=DAY('2.Declaration'!$E$15),"Yes","No")))</f>
        <v>Yes</v>
      </c>
      <c r="M34" s="95">
        <f>('2.Declaration'!$E$15-G34)/365</f>
        <v>0</v>
      </c>
      <c r="N34" s="154">
        <f t="shared" si="3"/>
        <v>3</v>
      </c>
      <c r="O34" s="154">
        <f t="shared" si="4"/>
        <v>3</v>
      </c>
      <c r="P34" s="155">
        <f t="shared" si="5"/>
        <v>1</v>
      </c>
      <c r="Q34" s="98">
        <f t="shared" si="1"/>
        <v>0</v>
      </c>
      <c r="R34" s="156"/>
      <c r="V34" s="13"/>
    </row>
    <row r="35" spans="1:22" x14ac:dyDescent="0.25">
      <c r="B35" s="89"/>
      <c r="C35" s="90">
        <v>0</v>
      </c>
      <c r="D35" s="412"/>
      <c r="E35" s="413"/>
      <c r="F35" s="114">
        <f t="shared" si="0"/>
        <v>0</v>
      </c>
      <c r="G35" s="183">
        <f t="shared" si="2"/>
        <v>0</v>
      </c>
      <c r="K35" s="344">
        <f>(YEAR('2.Declaration'!$E$15)-YEAR(D35))*12+(MONTH('2.Declaration'!$E$15)-MONTH(D35))</f>
        <v>0</v>
      </c>
      <c r="L35" s="67" t="str">
        <f>IF(K35&lt;6,"Yes",IF(K35&gt;6,"No",IF(DAY(D35)&gt;=DAY('2.Declaration'!$E$15),"Yes","No")))</f>
        <v>Yes</v>
      </c>
      <c r="M35" s="95">
        <f>('2.Declaration'!$E$15-G35)/365</f>
        <v>0</v>
      </c>
      <c r="N35" s="154">
        <f t="shared" si="3"/>
        <v>3</v>
      </c>
      <c r="O35" s="154">
        <f t="shared" si="4"/>
        <v>3</v>
      </c>
      <c r="P35" s="155">
        <f t="shared" si="5"/>
        <v>1</v>
      </c>
      <c r="Q35" s="98">
        <f t="shared" si="1"/>
        <v>0</v>
      </c>
      <c r="R35" s="156"/>
      <c r="V35" s="13"/>
    </row>
    <row r="36" spans="1:22" x14ac:dyDescent="0.25">
      <c r="B36" s="89"/>
      <c r="C36" s="90">
        <v>0</v>
      </c>
      <c r="D36" s="412"/>
      <c r="E36" s="413"/>
      <c r="F36" s="114">
        <f t="shared" si="0"/>
        <v>0</v>
      </c>
      <c r="G36" s="183">
        <f t="shared" si="2"/>
        <v>0</v>
      </c>
      <c r="K36" s="344">
        <f>(YEAR('2.Declaration'!$E$15)-YEAR(D36))*12+(MONTH('2.Declaration'!$E$15)-MONTH(D36))</f>
        <v>0</v>
      </c>
      <c r="L36" s="67" t="str">
        <f>IF(K36&lt;6,"Yes",IF(K36&gt;6,"No",IF(DAY(D36)&gt;=DAY('2.Declaration'!$E$15),"Yes","No")))</f>
        <v>Yes</v>
      </c>
      <c r="M36" s="95">
        <f>('2.Declaration'!$E$15-G36)/365</f>
        <v>0</v>
      </c>
      <c r="N36" s="154">
        <f t="shared" si="3"/>
        <v>3</v>
      </c>
      <c r="O36" s="154">
        <f t="shared" si="4"/>
        <v>3</v>
      </c>
      <c r="P36" s="155">
        <f t="shared" si="5"/>
        <v>1</v>
      </c>
      <c r="Q36" s="98">
        <f t="shared" si="1"/>
        <v>0</v>
      </c>
      <c r="R36" s="156"/>
      <c r="V36" s="13"/>
    </row>
    <row r="37" spans="1:22" x14ac:dyDescent="0.25">
      <c r="B37" s="89"/>
      <c r="C37" s="90">
        <v>0</v>
      </c>
      <c r="D37" s="412"/>
      <c r="E37" s="413"/>
      <c r="F37" s="114">
        <f t="shared" si="0"/>
        <v>0</v>
      </c>
      <c r="G37" s="183">
        <f t="shared" si="2"/>
        <v>0</v>
      </c>
      <c r="K37" s="344">
        <f>(YEAR('2.Declaration'!$E$15)-YEAR(D37))*12+(MONTH('2.Declaration'!$E$15)-MONTH(D37))</f>
        <v>0</v>
      </c>
      <c r="L37" s="67" t="str">
        <f>IF(K37&lt;6,"Yes",IF(K37&gt;6,"No",IF(DAY(D37)&gt;=DAY('2.Declaration'!$E$15),"Yes","No")))</f>
        <v>Yes</v>
      </c>
      <c r="M37" s="95">
        <f>('2.Declaration'!$E$15-G37)/365</f>
        <v>0</v>
      </c>
      <c r="N37" s="154">
        <f t="shared" si="3"/>
        <v>3</v>
      </c>
      <c r="O37" s="154">
        <f t="shared" si="4"/>
        <v>3</v>
      </c>
      <c r="P37" s="155">
        <f t="shared" si="5"/>
        <v>1</v>
      </c>
      <c r="Q37" s="98">
        <f t="shared" si="1"/>
        <v>0</v>
      </c>
      <c r="V37" s="13"/>
    </row>
    <row r="38" spans="1:22" x14ac:dyDescent="0.25">
      <c r="B38" s="89"/>
      <c r="C38" s="90">
        <v>0</v>
      </c>
      <c r="D38" s="412"/>
      <c r="E38" s="413"/>
      <c r="F38" s="114">
        <f t="shared" si="0"/>
        <v>0</v>
      </c>
      <c r="G38" s="183">
        <f t="shared" si="2"/>
        <v>0</v>
      </c>
      <c r="K38" s="344">
        <f>(YEAR('2.Declaration'!$E$15)-YEAR(D38))*12+(MONTH('2.Declaration'!$E$15)-MONTH(D38))</f>
        <v>0</v>
      </c>
      <c r="L38" s="67" t="str">
        <f>IF(K38&lt;6,"Yes",IF(K38&gt;6,"No",IF(DAY(D38)&gt;=DAY('2.Declaration'!$E$15),"Yes","No")))</f>
        <v>Yes</v>
      </c>
      <c r="M38" s="95">
        <f>('2.Declaration'!$E$15-G38)/365</f>
        <v>0</v>
      </c>
      <c r="N38" s="154">
        <f t="shared" si="3"/>
        <v>3</v>
      </c>
      <c r="O38" s="154">
        <f t="shared" si="4"/>
        <v>3</v>
      </c>
      <c r="P38" s="155">
        <f t="shared" si="5"/>
        <v>1</v>
      </c>
      <c r="Q38" s="98">
        <f t="shared" si="1"/>
        <v>0</v>
      </c>
      <c r="U38" s="13"/>
      <c r="V38" s="13"/>
    </row>
    <row r="39" spans="1:22" ht="15" customHeight="1" x14ac:dyDescent="0.25">
      <c r="B39" s="549" t="s">
        <v>163</v>
      </c>
      <c r="C39" s="549"/>
      <c r="D39" s="549"/>
      <c r="E39" s="549"/>
      <c r="F39" s="116">
        <f>SUM(F19:F38)</f>
        <v>0</v>
      </c>
      <c r="G39" s="183">
        <f>SUM(G19:G38)</f>
        <v>0</v>
      </c>
      <c r="H39" s="66"/>
      <c r="I39" s="66"/>
      <c r="J39" s="66"/>
      <c r="K39" s="66"/>
      <c r="N39" s="67"/>
      <c r="O39" s="67"/>
      <c r="Q39" s="13"/>
      <c r="R39" s="13"/>
      <c r="S39" s="13"/>
      <c r="T39" s="13"/>
      <c r="U39" s="13"/>
      <c r="V39" s="13"/>
    </row>
    <row r="40" spans="1:22" x14ac:dyDescent="0.25">
      <c r="B40" s="561"/>
      <c r="C40" s="561"/>
      <c r="D40" s="561"/>
      <c r="E40" s="561"/>
      <c r="F40" s="184"/>
      <c r="O40" s="13"/>
      <c r="P40" s="13"/>
      <c r="S40" s="13"/>
      <c r="T40" s="13"/>
      <c r="U40" s="13"/>
      <c r="V40" s="13"/>
    </row>
    <row r="41" spans="1:22" x14ac:dyDescent="0.25">
      <c r="B41" s="185"/>
      <c r="C41" s="185"/>
      <c r="D41" s="185"/>
      <c r="E41" s="185"/>
      <c r="F41" s="185"/>
      <c r="R41" s="13"/>
      <c r="S41" s="13"/>
      <c r="T41" s="13"/>
      <c r="U41" s="13"/>
      <c r="V41" s="13"/>
    </row>
    <row r="42" spans="1:22" ht="18" x14ac:dyDescent="0.25">
      <c r="B42" s="500" t="s">
        <v>231</v>
      </c>
      <c r="C42" s="500"/>
      <c r="D42" s="500"/>
      <c r="E42" s="500"/>
      <c r="F42" s="500"/>
      <c r="G42" s="211"/>
      <c r="H42" s="211"/>
      <c r="I42" s="211"/>
      <c r="R42" s="13"/>
      <c r="S42" s="13"/>
      <c r="T42" s="13"/>
      <c r="U42" s="13"/>
      <c r="V42" s="13"/>
    </row>
    <row r="43" spans="1:22" x14ac:dyDescent="0.25">
      <c r="B43" s="70"/>
      <c r="C43" s="70"/>
      <c r="D43" s="70"/>
      <c r="E43" s="70"/>
      <c r="F43" s="70"/>
      <c r="G43" s="70"/>
      <c r="H43" s="70"/>
      <c r="I43" s="70"/>
      <c r="R43" s="13"/>
      <c r="S43" s="13"/>
      <c r="T43" s="13"/>
      <c r="U43" s="13"/>
      <c r="V43" s="13"/>
    </row>
    <row r="44" spans="1:22" x14ac:dyDescent="0.25">
      <c r="B44" s="69"/>
      <c r="C44" s="69"/>
      <c r="D44" s="69"/>
      <c r="E44" s="70"/>
      <c r="F44" s="70"/>
      <c r="G44" s="70"/>
      <c r="H44" s="70"/>
      <c r="I44" s="70"/>
      <c r="R44" s="13"/>
      <c r="S44" s="13"/>
      <c r="T44" s="13"/>
      <c r="U44" s="13"/>
      <c r="V44" s="13"/>
    </row>
    <row r="45" spans="1:22" x14ac:dyDescent="0.25">
      <c r="B45" s="69"/>
      <c r="C45" s="69"/>
      <c r="D45" s="69"/>
      <c r="E45" s="69"/>
      <c r="F45" s="69"/>
      <c r="G45" s="70"/>
      <c r="H45" s="70"/>
      <c r="I45" s="70"/>
      <c r="R45" s="13"/>
      <c r="S45" s="13"/>
      <c r="T45" s="13"/>
      <c r="U45" s="13"/>
      <c r="V45" s="13"/>
    </row>
    <row r="46" spans="1:22" x14ac:dyDescent="0.25">
      <c r="B46" s="69"/>
      <c r="C46" s="69"/>
      <c r="D46" s="69"/>
      <c r="E46" s="69"/>
      <c r="F46" s="69"/>
      <c r="G46" s="70"/>
      <c r="H46" s="70"/>
      <c r="I46" s="70"/>
      <c r="R46" s="13"/>
      <c r="S46" s="13"/>
      <c r="T46" s="13"/>
      <c r="U46" s="13"/>
      <c r="V46" s="13"/>
    </row>
    <row r="47" spans="1:22" x14ac:dyDescent="0.25">
      <c r="B47" s="69"/>
      <c r="C47" s="69"/>
      <c r="D47" s="69"/>
      <c r="E47" s="69"/>
      <c r="F47" s="69"/>
      <c r="G47" s="70"/>
      <c r="H47" s="70"/>
      <c r="I47" s="70"/>
      <c r="R47" s="13"/>
      <c r="S47" s="13"/>
      <c r="T47" s="13"/>
      <c r="U47" s="13"/>
      <c r="V47" s="13"/>
    </row>
    <row r="48" spans="1:22" x14ac:dyDescent="0.25">
      <c r="B48" s="69"/>
      <c r="C48" s="69"/>
      <c r="D48" s="69"/>
      <c r="E48" s="69"/>
      <c r="F48" s="69"/>
      <c r="G48" s="70"/>
      <c r="H48" s="70"/>
      <c r="I48" s="70"/>
      <c r="R48" s="13"/>
      <c r="S48" s="13"/>
      <c r="T48" s="13"/>
      <c r="U48" s="13"/>
      <c r="V48" s="13"/>
    </row>
    <row r="49" spans="2:22" x14ac:dyDescent="0.25">
      <c r="B49" s="69"/>
      <c r="C49" s="69"/>
      <c r="D49" s="69"/>
      <c r="E49" s="69"/>
      <c r="F49" s="69"/>
      <c r="G49" s="70"/>
      <c r="H49" s="70"/>
      <c r="I49" s="70"/>
      <c r="R49" s="13"/>
      <c r="S49" s="13"/>
      <c r="T49" s="13"/>
      <c r="U49" s="13"/>
      <c r="V49" s="13"/>
    </row>
    <row r="50" spans="2:22" x14ac:dyDescent="0.25">
      <c r="B50" s="69"/>
      <c r="C50" s="69"/>
      <c r="D50" s="69"/>
      <c r="E50" s="69"/>
      <c r="F50" s="69"/>
      <c r="G50" s="70"/>
      <c r="H50" s="70"/>
      <c r="I50" s="70"/>
      <c r="R50" s="13"/>
      <c r="S50" s="13"/>
      <c r="T50" s="13"/>
      <c r="U50" s="13"/>
      <c r="V50" s="13"/>
    </row>
    <row r="51" spans="2:22" x14ac:dyDescent="0.25">
      <c r="B51" s="69"/>
      <c r="C51" s="69"/>
      <c r="D51" s="69"/>
      <c r="E51" s="69"/>
      <c r="F51" s="69"/>
      <c r="G51" s="70"/>
      <c r="H51" s="70"/>
      <c r="I51" s="70"/>
      <c r="R51" s="13"/>
      <c r="S51" s="13"/>
      <c r="T51" s="13"/>
      <c r="U51" s="13"/>
    </row>
    <row r="52" spans="2:22" x14ac:dyDescent="0.25">
      <c r="B52" s="69"/>
      <c r="C52" s="69"/>
      <c r="D52" s="69"/>
      <c r="E52" s="69"/>
      <c r="F52" s="69"/>
      <c r="G52" s="70"/>
      <c r="H52" s="70"/>
      <c r="I52" s="70"/>
    </row>
    <row r="53" spans="2:22" x14ac:dyDescent="0.25">
      <c r="B53" s="69"/>
      <c r="C53" s="69"/>
      <c r="D53" s="69"/>
      <c r="E53" s="69"/>
      <c r="F53" s="69"/>
      <c r="G53" s="70"/>
      <c r="H53" s="70"/>
      <c r="I53" s="70"/>
    </row>
    <row r="54" spans="2:22" x14ac:dyDescent="0.25">
      <c r="B54" s="70"/>
      <c r="C54" s="70"/>
      <c r="D54" s="70"/>
      <c r="E54" s="70"/>
      <c r="F54" s="70"/>
      <c r="G54" s="70"/>
      <c r="H54" s="70"/>
      <c r="I54" s="70"/>
    </row>
    <row r="55" spans="2:22" ht="15" customHeight="1" x14ac:dyDescent="0.25">
      <c r="B55" s="70"/>
      <c r="C55" s="70"/>
      <c r="D55" s="70"/>
      <c r="E55" s="70"/>
      <c r="F55" s="70"/>
      <c r="G55" s="70"/>
      <c r="H55" s="70"/>
      <c r="I55" s="70"/>
    </row>
    <row r="56" spans="2:22" ht="15" customHeight="1" x14ac:dyDescent="0.25"/>
    <row r="57" spans="2:22" ht="15" hidden="1" customHeight="1" x14ac:dyDescent="0.25"/>
    <row r="58" spans="2:22" ht="15" hidden="1" customHeight="1" x14ac:dyDescent="0.25"/>
    <row r="59" spans="2:22" ht="15" hidden="1" customHeight="1" x14ac:dyDescent="0.25"/>
    <row r="60" spans="2:22" ht="15" hidden="1" customHeight="1" x14ac:dyDescent="0.25"/>
  </sheetData>
  <sheetProtection algorithmName="SHA-512" hashValue="fmiWpy8h2Ny8zGi6GpgfnzwcsrsEr+ncFRqfdLlpCS3h5xFeSC9w65LKI5ZyL+ozUnykL5QmbtmWC5/8ku4c1A==" saltValue="anmINyUXCAB/w1vJurIviQ==" spinCount="100000" sheet="1" objects="1" scenarios="1"/>
  <mergeCells count="14">
    <mergeCell ref="C2:E2"/>
    <mergeCell ref="C3:E3"/>
    <mergeCell ref="C4:E4"/>
    <mergeCell ref="B8:G8"/>
    <mergeCell ref="B9:G9"/>
    <mergeCell ref="B42:F42"/>
    <mergeCell ref="B10:G10"/>
    <mergeCell ref="Q17:S17"/>
    <mergeCell ref="B39:E40"/>
    <mergeCell ref="O15:R15"/>
    <mergeCell ref="B11:G11"/>
    <mergeCell ref="B13:G13"/>
    <mergeCell ref="B12:G12"/>
    <mergeCell ref="B14:G14"/>
  </mergeCells>
  <conditionalFormatting sqref="F19:F38">
    <cfRule type="expression" dxfId="45" priority="1">
      <formula>$F$19=error</formula>
    </cfRule>
  </conditionalFormatting>
  <conditionalFormatting sqref="E19:E38">
    <cfRule type="expression" dxfId="44" priority="2">
      <formula>$D19&gt;0</formula>
    </cfRule>
  </conditionalFormatting>
  <dataValidations count="7">
    <dataValidation allowBlank="1" showInputMessage="1" showErrorMessage="1" error="Date of acquisition is earlier of invoice issued or payment received by supplier (i.e. cannot be later than invoice date)." sqref="E19 E21 E23 E25 E27 E29 E31 E33 E35 E37"/>
    <dataValidation type="decimal" operator="greaterThanOrEqual" allowBlank="1" showInputMessage="1" showErrorMessage="1" sqref="C19:C38">
      <formula1>0</formula1>
    </dataValidation>
    <dataValidation operator="greaterThanOrEqual" allowBlank="1" showInputMessage="1" showErrorMessage="1" sqref="F19:F38"/>
    <dataValidation allowBlank="1" showInputMessage="1" showErrorMessage="1" prompt="Based on the earlier of invoice issued or payment received by the supplier." sqref="E18"/>
    <dataValidation allowBlank="1" showInputMessage="1" showErrorMessage="1" prompt="= (Remaining useful life/ 3 years) x Pre-registration GST incurred" sqref="F18"/>
    <dataValidation type="date" operator="lessThanOrEqual" allowBlank="1" showInputMessage="1" showErrorMessage="1" error="Date of acquisition is earlier of invoice issued or payment received by supplier (i.e. cannot be later than invoice date)." sqref="E20 E22 E24 E26 E28 E30 E32 E34 E36 E38">
      <formula1>D20</formula1>
    </dataValidation>
    <dataValidation type="custom" operator="greaterThanOrEqual" allowBlank="1" showInputMessage="1" showErrorMessage="1" error="The goods are acquired within 6 months from_x000a_ GST registration. Please use other apportionment formula." sqref="D19:D38">
      <formula1>L19="No"</formula1>
    </dataValidation>
  </dataValidations>
  <pageMargins left="0.7" right="0.7" top="0.75" bottom="0.75" header="0.3" footer="0.3"/>
  <pageSetup paperSize="9" scale="5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3"/>
  <sheetViews>
    <sheetView showGridLines="0" zoomScale="80" zoomScaleNormal="80" workbookViewId="0">
      <selection activeCell="L10" sqref="L1:XFD1048576"/>
    </sheetView>
  </sheetViews>
  <sheetFormatPr defaultColWidth="0" defaultRowHeight="15" customHeight="1" zeroHeight="1" x14ac:dyDescent="0.25"/>
  <cols>
    <col min="1" max="1" width="9.140625" customWidth="1"/>
    <col min="2" max="2" width="41.7109375" customWidth="1"/>
    <col min="3" max="3" width="19.7109375" customWidth="1"/>
    <col min="4" max="4" width="21.5703125" customWidth="1"/>
    <col min="5" max="5" width="42.5703125" customWidth="1"/>
    <col min="6" max="6" width="37.42578125" customWidth="1"/>
    <col min="7" max="7" width="45.42578125" customWidth="1"/>
    <col min="8" max="8" width="51.7109375" customWidth="1"/>
    <col min="9" max="9" width="54.42578125" customWidth="1"/>
    <col min="10" max="10" width="44" customWidth="1"/>
    <col min="11" max="11" width="19.7109375" customWidth="1"/>
    <col min="12" max="12" width="9.140625" hidden="1" customWidth="1"/>
    <col min="13" max="15" width="9.140625" style="186" hidden="1" customWidth="1"/>
    <col min="16" max="16" width="11.85546875" style="186" hidden="1" customWidth="1"/>
    <col min="17" max="17" width="29.140625" style="186" hidden="1" customWidth="1"/>
    <col min="18" max="20" width="9.140625" style="186" hidden="1" customWidth="1"/>
    <col min="21" max="21" width="10.7109375" style="186" hidden="1" customWidth="1"/>
    <col min="22" max="16384" width="9.140625" style="43" hidden="1"/>
  </cols>
  <sheetData>
    <row r="1" spans="1:23" s="71" customFormat="1" x14ac:dyDescent="0.25">
      <c r="A1" s="13"/>
      <c r="B1" s="13"/>
      <c r="C1" s="13"/>
      <c r="D1" s="13"/>
      <c r="E1" s="13"/>
      <c r="F1" s="13"/>
      <c r="G1" s="13"/>
      <c r="H1" s="13"/>
      <c r="I1" s="13"/>
      <c r="J1" s="13"/>
      <c r="K1" s="13"/>
      <c r="L1" s="13"/>
    </row>
    <row r="2" spans="1:23" s="71" customFormat="1" ht="18" x14ac:dyDescent="0.25">
      <c r="A2" s="13"/>
      <c r="B2" s="73" t="s">
        <v>3</v>
      </c>
      <c r="C2" s="531">
        <f>'2.Declaration'!E7</f>
        <v>0</v>
      </c>
      <c r="D2" s="531"/>
      <c r="E2" s="531"/>
      <c r="F2" s="27"/>
      <c r="G2" s="27"/>
      <c r="H2" s="27"/>
      <c r="I2" s="27"/>
      <c r="J2" s="13"/>
      <c r="K2" s="13"/>
      <c r="L2" s="13"/>
      <c r="M2" s="71" t="s">
        <v>9</v>
      </c>
      <c r="O2" s="68"/>
      <c r="P2" s="68"/>
    </row>
    <row r="3" spans="1:23" s="71" customFormat="1" ht="18" x14ac:dyDescent="0.25">
      <c r="A3" s="13"/>
      <c r="B3" s="75" t="s">
        <v>4</v>
      </c>
      <c r="C3" s="532">
        <f>'2.Declaration'!E11</f>
        <v>0</v>
      </c>
      <c r="D3" s="533"/>
      <c r="E3" s="533"/>
      <c r="F3" s="76"/>
      <c r="G3" s="27"/>
      <c r="H3" s="27"/>
      <c r="I3" s="27"/>
      <c r="J3" s="13"/>
      <c r="K3" s="13"/>
      <c r="L3" s="13"/>
      <c r="M3" s="71" t="s">
        <v>10</v>
      </c>
      <c r="O3" s="68"/>
      <c r="P3" s="68"/>
    </row>
    <row r="4" spans="1:23" s="71" customFormat="1" ht="18" x14ac:dyDescent="0.25">
      <c r="A4" s="13"/>
      <c r="B4" s="77" t="s">
        <v>11</v>
      </c>
      <c r="C4" s="505">
        <f>'2.Declaration'!E15</f>
        <v>0</v>
      </c>
      <c r="D4" s="506"/>
      <c r="E4" s="506"/>
      <c r="F4" s="78"/>
      <c r="G4" s="31"/>
      <c r="H4" s="31"/>
      <c r="I4" s="31"/>
      <c r="J4" s="13"/>
      <c r="K4" s="13"/>
      <c r="L4" s="13"/>
      <c r="M4" s="426" t="s">
        <v>23</v>
      </c>
      <c r="O4" s="68"/>
      <c r="P4" s="68"/>
    </row>
    <row r="5" spans="1:23" x14ac:dyDescent="0.25"/>
    <row r="6" spans="1:23" ht="18" x14ac:dyDescent="0.25">
      <c r="B6" s="187" t="s">
        <v>66</v>
      </c>
      <c r="C6" s="188"/>
      <c r="D6" s="188"/>
      <c r="E6" s="188"/>
      <c r="F6" s="188"/>
      <c r="G6" s="188"/>
      <c r="H6" s="188"/>
      <c r="I6" s="188"/>
      <c r="J6" s="189"/>
      <c r="K6" s="13"/>
    </row>
    <row r="7" spans="1:23" ht="54" customHeight="1" x14ac:dyDescent="0.25">
      <c r="B7" s="568" t="s">
        <v>212</v>
      </c>
      <c r="C7" s="569"/>
      <c r="D7" s="569"/>
      <c r="E7" s="569"/>
      <c r="F7" s="569"/>
      <c r="G7" s="569"/>
      <c r="H7" s="329"/>
      <c r="I7" s="329"/>
      <c r="J7" s="330"/>
      <c r="K7" s="13"/>
      <c r="L7" s="190"/>
    </row>
    <row r="8" spans="1:23" ht="15" customHeight="1" x14ac:dyDescent="0.25">
      <c r="B8" s="566" t="s">
        <v>158</v>
      </c>
      <c r="C8" s="567"/>
      <c r="D8" s="567"/>
      <c r="E8" s="567"/>
      <c r="F8" s="567"/>
      <c r="G8" s="567"/>
      <c r="H8" s="567"/>
      <c r="I8" s="33"/>
      <c r="J8" s="65"/>
      <c r="K8" s="13"/>
      <c r="L8" s="190"/>
    </row>
    <row r="9" spans="1:23" ht="15" customHeight="1" x14ac:dyDescent="0.25">
      <c r="B9" s="522" t="s">
        <v>43</v>
      </c>
      <c r="C9" s="523"/>
      <c r="D9" s="523"/>
      <c r="E9" s="523"/>
      <c r="F9" s="523"/>
      <c r="G9" s="523"/>
      <c r="H9" s="523"/>
      <c r="I9" s="523"/>
      <c r="J9" s="65"/>
      <c r="K9" s="13"/>
      <c r="L9" s="190"/>
    </row>
    <row r="10" spans="1:23" ht="15" customHeight="1" x14ac:dyDescent="0.25">
      <c r="B10" s="543" t="s">
        <v>36</v>
      </c>
      <c r="C10" s="523"/>
      <c r="D10" s="523"/>
      <c r="E10" s="523"/>
      <c r="F10" s="523"/>
      <c r="G10" s="523"/>
      <c r="H10" s="523"/>
      <c r="I10" s="523"/>
      <c r="J10" s="65"/>
      <c r="K10" s="13"/>
      <c r="L10" s="190"/>
    </row>
    <row r="11" spans="1:23" ht="18" x14ac:dyDescent="0.25">
      <c r="B11" s="564"/>
      <c r="C11" s="565"/>
      <c r="D11" s="565"/>
      <c r="E11" s="565"/>
      <c r="F11" s="191"/>
      <c r="G11" s="191"/>
      <c r="H11" s="191"/>
      <c r="I11" s="191"/>
      <c r="J11" s="192"/>
      <c r="K11" s="13"/>
      <c r="L11" s="190"/>
      <c r="M11" s="172"/>
      <c r="N11" s="172"/>
      <c r="O11" s="172"/>
      <c r="P11" s="172"/>
      <c r="Q11" s="172"/>
      <c r="R11" s="172"/>
      <c r="S11" s="172"/>
      <c r="T11" s="172"/>
      <c r="U11" s="172"/>
      <c r="V11" s="190"/>
      <c r="W11" s="190"/>
    </row>
    <row r="12" spans="1:23" ht="18" x14ac:dyDescent="0.25">
      <c r="B12" s="193"/>
      <c r="C12" s="33"/>
      <c r="D12" s="33"/>
      <c r="E12" s="33"/>
      <c r="F12" s="33"/>
      <c r="G12" s="33"/>
      <c r="H12" s="33"/>
      <c r="I12" s="33"/>
      <c r="J12" s="33"/>
      <c r="K12" s="13"/>
      <c r="L12" s="190"/>
      <c r="M12" s="172"/>
      <c r="N12" s="172"/>
      <c r="O12" s="172"/>
      <c r="P12" s="172"/>
      <c r="Q12" s="172"/>
      <c r="R12" s="172"/>
      <c r="S12" s="172"/>
      <c r="T12" s="172"/>
      <c r="U12" s="172"/>
      <c r="V12" s="190"/>
      <c r="W12" s="190"/>
    </row>
    <row r="13" spans="1:23" ht="18" x14ac:dyDescent="0.25">
      <c r="B13" s="33"/>
      <c r="C13" s="33"/>
      <c r="D13" s="33"/>
      <c r="E13" s="33"/>
      <c r="F13" s="33"/>
      <c r="G13" s="33"/>
      <c r="I13" s="194"/>
      <c r="J13" s="33"/>
      <c r="K13" s="33"/>
      <c r="L13" s="190"/>
      <c r="M13" s="172"/>
      <c r="N13" s="172"/>
      <c r="O13" s="172"/>
      <c r="P13" s="195"/>
      <c r="Q13" s="195"/>
      <c r="R13" s="196"/>
      <c r="S13" s="172"/>
      <c r="T13" s="172"/>
      <c r="U13" s="197"/>
      <c r="V13" s="190"/>
      <c r="W13" s="190"/>
    </row>
    <row r="14" spans="1:23" ht="50.25" customHeight="1" x14ac:dyDescent="0.3">
      <c r="A14" s="65"/>
      <c r="B14" s="86" t="s">
        <v>15</v>
      </c>
      <c r="C14" s="198" t="s">
        <v>16</v>
      </c>
      <c r="D14" s="198" t="s">
        <v>192</v>
      </c>
      <c r="E14" s="198" t="s">
        <v>67</v>
      </c>
      <c r="F14" s="198" t="s">
        <v>142</v>
      </c>
      <c r="G14" s="198" t="s">
        <v>193</v>
      </c>
      <c r="H14" s="199" t="s">
        <v>143</v>
      </c>
      <c r="I14" s="200" t="s">
        <v>17</v>
      </c>
      <c r="J14" s="86" t="s">
        <v>18</v>
      </c>
      <c r="K14" s="190"/>
      <c r="L14" s="201" t="s">
        <v>68</v>
      </c>
      <c r="M14" s="172" t="s">
        <v>69</v>
      </c>
      <c r="N14" s="172" t="s">
        <v>55</v>
      </c>
      <c r="O14" s="172" t="s">
        <v>56</v>
      </c>
      <c r="P14" s="172"/>
      <c r="Q14" s="172" t="s">
        <v>57</v>
      </c>
      <c r="R14" s="172"/>
      <c r="S14" s="172"/>
      <c r="T14" s="172"/>
      <c r="U14" s="190"/>
      <c r="V14" s="190"/>
    </row>
    <row r="15" spans="1:23" s="208" customFormat="1" x14ac:dyDescent="0.25">
      <c r="A15" s="202"/>
      <c r="B15" s="89"/>
      <c r="C15" s="90">
        <v>0</v>
      </c>
      <c r="D15" s="411"/>
      <c r="E15" s="427" t="s">
        <v>23</v>
      </c>
      <c r="F15" s="421" t="s">
        <v>23</v>
      </c>
      <c r="G15" s="413"/>
      <c r="H15" s="203" t="str">
        <f>IF(AND(F15="Yes",G15&gt;0),M15,"-")</f>
        <v>-</v>
      </c>
      <c r="I15" s="204" t="str">
        <f>IF(AND(E15="Yes",F15="No"),"GST claimable in full",IF(AND(E15="Yes",H15="Yes"),"To apportion GST claim",IF(AND(E15="Yes",H15="No"),"GST claimable in full",IF(E15="No","Cannot claim GST incurred","-"))))</f>
        <v>-</v>
      </c>
      <c r="J15" s="205">
        <f>IF(AND(E15="Yes",F15="No"),C15,IF(AND(E15="Yes",H15="Yes"),O15*C15*P15,IF(AND(E15="Yes",H15="No"),C15*P15,IF(E15="No",0,0))))</f>
        <v>0</v>
      </c>
      <c r="K15" s="206">
        <f>IF(J15&gt;0,1,0)</f>
        <v>0</v>
      </c>
      <c r="L15" s="344">
        <f>(YEAR('2.Declaration'!$E$15)-YEAR(G15))*12+(MONTH('2.Declaration'!$E$15)-MONTH(G15))</f>
        <v>0</v>
      </c>
      <c r="M15" s="67" t="str">
        <f>IF(L15&lt;6,"No",IF(L15&gt;6,"Yes",IF(DAY(G15)&gt;=DAY('2.Declaration'!$E$15),"No","Yes")))</f>
        <v>No</v>
      </c>
      <c r="N15" s="176">
        <f>(3*12-Q15)/12</f>
        <v>3</v>
      </c>
      <c r="O15" s="177">
        <f>N15/3</f>
        <v>1</v>
      </c>
      <c r="P15" s="98">
        <f>IF(M15="Yes",IF(D15="",0,1),0)</f>
        <v>0</v>
      </c>
      <c r="Q15" s="348">
        <f>12*('2.Declaration'!$E$15-G15)/365</f>
        <v>0</v>
      </c>
      <c r="R15" s="176"/>
      <c r="S15" s="176"/>
      <c r="T15" s="176"/>
      <c r="U15" s="207"/>
      <c r="V15" s="207"/>
    </row>
    <row r="16" spans="1:23" x14ac:dyDescent="0.25">
      <c r="A16" s="65"/>
      <c r="B16" s="89"/>
      <c r="C16" s="90">
        <v>0</v>
      </c>
      <c r="D16" s="411"/>
      <c r="E16" s="427" t="s">
        <v>23</v>
      </c>
      <c r="F16" s="421" t="s">
        <v>23</v>
      </c>
      <c r="G16" s="413"/>
      <c r="H16" s="203" t="str">
        <f t="shared" ref="H16:H34" si="0">IF(AND(F16="Yes",G16&gt;0),M16,"-")</f>
        <v>-</v>
      </c>
      <c r="I16" s="204" t="str">
        <f t="shared" ref="I16:I34" si="1">IF(AND(E16="Yes",F16="No"),"GST claimable in full",IF(AND(E16="Yes",H16="Yes"),"To apportion GST claim",IF(AND(E16="Yes",H16="No"),"GST claimable in full",IF(E16="No","Cannot claim GST incurred","-"))))</f>
        <v>-</v>
      </c>
      <c r="J16" s="205">
        <f t="shared" ref="J16:J34" si="2">IF(AND(E16="Yes",F16="No"),C16,IF(AND(E16="Yes",H16="Yes"),O16*C16*P16,IF(AND(E16="Yes",H16="No"),C16*P16,IF(E16="No",0,0))))</f>
        <v>0</v>
      </c>
      <c r="K16" s="206">
        <f t="shared" ref="K16:K34" si="3">IF(J16&gt;0,1,0)</f>
        <v>0</v>
      </c>
      <c r="L16" s="344">
        <f>(YEAR('2.Declaration'!$E$15)-YEAR(G16))*12+(MONTH('2.Declaration'!$E$15)-MONTH(G16))</f>
        <v>0</v>
      </c>
      <c r="M16" s="67" t="str">
        <f>IF(L16&lt;6,"No",IF(L16&gt;6,"Yes",IF(DAY(G16)&gt;=DAY('2.Declaration'!$E$15),"No","Yes")))</f>
        <v>No</v>
      </c>
      <c r="N16" s="176">
        <f t="shared" ref="N16:N34" si="4">(3*12-Q16)/12</f>
        <v>3</v>
      </c>
      <c r="O16" s="177">
        <f t="shared" ref="O16:O34" si="5">N16/3</f>
        <v>1</v>
      </c>
      <c r="P16" s="98">
        <f t="shared" ref="P16:P34" si="6">IF(M16="Yes",IF(D16="",0,1),0)</f>
        <v>0</v>
      </c>
      <c r="Q16" s="348">
        <f>12*('2.Declaration'!$E$15-G16)/365</f>
        <v>0</v>
      </c>
      <c r="R16" s="172"/>
      <c r="S16" s="172"/>
      <c r="T16" s="172"/>
      <c r="U16" s="190"/>
      <c r="V16" s="190"/>
    </row>
    <row r="17" spans="1:22" x14ac:dyDescent="0.25">
      <c r="A17" s="65"/>
      <c r="B17" s="89"/>
      <c r="C17" s="90">
        <v>0</v>
      </c>
      <c r="D17" s="411"/>
      <c r="E17" s="427" t="s">
        <v>23</v>
      </c>
      <c r="F17" s="421" t="s">
        <v>23</v>
      </c>
      <c r="G17" s="413"/>
      <c r="H17" s="203" t="str">
        <f t="shared" si="0"/>
        <v>-</v>
      </c>
      <c r="I17" s="204" t="str">
        <f t="shared" si="1"/>
        <v>-</v>
      </c>
      <c r="J17" s="205">
        <f t="shared" si="2"/>
        <v>0</v>
      </c>
      <c r="K17" s="206">
        <f t="shared" si="3"/>
        <v>0</v>
      </c>
      <c r="L17" s="344">
        <f>(YEAR('2.Declaration'!$E$15)-YEAR(G17))*12+(MONTH('2.Declaration'!$E$15)-MONTH(G17))</f>
        <v>0</v>
      </c>
      <c r="M17" s="67" t="str">
        <f>IF(L17&lt;6,"No",IF(L17&gt;6,"Yes",IF(DAY(G17)&gt;=DAY('2.Declaration'!$E$15),"No","Yes")))</f>
        <v>No</v>
      </c>
      <c r="N17" s="176">
        <f t="shared" si="4"/>
        <v>3</v>
      </c>
      <c r="O17" s="177">
        <f t="shared" si="5"/>
        <v>1</v>
      </c>
      <c r="P17" s="98">
        <f t="shared" si="6"/>
        <v>0</v>
      </c>
      <c r="Q17" s="348">
        <f>12*('2.Declaration'!$E$15-G17)/365</f>
        <v>0</v>
      </c>
      <c r="R17" s="172"/>
      <c r="S17" s="172"/>
      <c r="T17" s="172"/>
      <c r="U17" s="190"/>
      <c r="V17" s="190"/>
    </row>
    <row r="18" spans="1:22" x14ac:dyDescent="0.25">
      <c r="A18" s="65"/>
      <c r="B18" s="89"/>
      <c r="C18" s="90">
        <v>0</v>
      </c>
      <c r="D18" s="411"/>
      <c r="E18" s="427" t="s">
        <v>23</v>
      </c>
      <c r="F18" s="421" t="s">
        <v>23</v>
      </c>
      <c r="G18" s="413"/>
      <c r="H18" s="203" t="str">
        <f t="shared" si="0"/>
        <v>-</v>
      </c>
      <c r="I18" s="204" t="str">
        <f t="shared" si="1"/>
        <v>-</v>
      </c>
      <c r="J18" s="205">
        <f t="shared" si="2"/>
        <v>0</v>
      </c>
      <c r="K18" s="206">
        <f t="shared" si="3"/>
        <v>0</v>
      </c>
      <c r="L18" s="344">
        <f>(YEAR('2.Declaration'!$E$15)-YEAR(G18))*12+(MONTH('2.Declaration'!$E$15)-MONTH(G18))</f>
        <v>0</v>
      </c>
      <c r="M18" s="67" t="str">
        <f>IF(L18&lt;6,"No",IF(L18&gt;6,"Yes",IF(DAY(G18)&gt;=DAY('2.Declaration'!$E$15),"No","Yes")))</f>
        <v>No</v>
      </c>
      <c r="N18" s="176">
        <f t="shared" si="4"/>
        <v>3</v>
      </c>
      <c r="O18" s="177">
        <f t="shared" si="5"/>
        <v>1</v>
      </c>
      <c r="P18" s="98">
        <f t="shared" si="6"/>
        <v>0</v>
      </c>
      <c r="Q18" s="348">
        <f>12*('2.Declaration'!$E$15-G18)/365</f>
        <v>0</v>
      </c>
      <c r="R18" s="172"/>
      <c r="S18" s="172"/>
      <c r="T18" s="172"/>
      <c r="U18" s="190"/>
      <c r="V18" s="190"/>
    </row>
    <row r="19" spans="1:22" x14ac:dyDescent="0.25">
      <c r="A19" s="202"/>
      <c r="B19" s="89"/>
      <c r="C19" s="90">
        <v>0</v>
      </c>
      <c r="D19" s="411"/>
      <c r="E19" s="427" t="s">
        <v>23</v>
      </c>
      <c r="F19" s="421" t="s">
        <v>23</v>
      </c>
      <c r="G19" s="413"/>
      <c r="H19" s="203" t="str">
        <f t="shared" si="0"/>
        <v>-</v>
      </c>
      <c r="I19" s="204" t="str">
        <f t="shared" si="1"/>
        <v>-</v>
      </c>
      <c r="J19" s="205">
        <f t="shared" si="2"/>
        <v>0</v>
      </c>
      <c r="K19" s="206">
        <f t="shared" si="3"/>
        <v>0</v>
      </c>
      <c r="L19" s="344">
        <f>(YEAR('2.Declaration'!$E$15)-YEAR(G19))*12+(MONTH('2.Declaration'!$E$15)-MONTH(G19))</f>
        <v>0</v>
      </c>
      <c r="M19" s="67" t="str">
        <f>IF(L19&lt;6,"No",IF(L19&gt;6,"Yes",IF(DAY(G19)&gt;=DAY('2.Declaration'!$E$15),"No","Yes")))</f>
        <v>No</v>
      </c>
      <c r="N19" s="176">
        <f t="shared" si="4"/>
        <v>3</v>
      </c>
      <c r="O19" s="177">
        <f t="shared" si="5"/>
        <v>1</v>
      </c>
      <c r="P19" s="98">
        <f t="shared" si="6"/>
        <v>0</v>
      </c>
      <c r="Q19" s="348">
        <f>12*('2.Declaration'!$E$15-G19)/365</f>
        <v>0</v>
      </c>
      <c r="R19" s="172"/>
      <c r="S19" s="172"/>
      <c r="T19" s="172"/>
      <c r="U19" s="190"/>
      <c r="V19" s="190"/>
    </row>
    <row r="20" spans="1:22" x14ac:dyDescent="0.25">
      <c r="A20" s="65"/>
      <c r="B20" s="89"/>
      <c r="C20" s="90">
        <v>0</v>
      </c>
      <c r="D20" s="411"/>
      <c r="E20" s="427" t="s">
        <v>23</v>
      </c>
      <c r="F20" s="421" t="s">
        <v>23</v>
      </c>
      <c r="G20" s="413"/>
      <c r="H20" s="203" t="str">
        <f t="shared" si="0"/>
        <v>-</v>
      </c>
      <c r="I20" s="204" t="str">
        <f t="shared" si="1"/>
        <v>-</v>
      </c>
      <c r="J20" s="205">
        <f t="shared" si="2"/>
        <v>0</v>
      </c>
      <c r="K20" s="206">
        <f t="shared" si="3"/>
        <v>0</v>
      </c>
      <c r="L20" s="344">
        <f>(YEAR('2.Declaration'!$E$15)-YEAR(G20))*12+(MONTH('2.Declaration'!$E$15)-MONTH(G20))</f>
        <v>0</v>
      </c>
      <c r="M20" s="67" t="str">
        <f>IF(L20&lt;6,"No",IF(L20&gt;6,"Yes",IF(DAY(G20)&gt;=DAY('2.Declaration'!$E$15),"No","Yes")))</f>
        <v>No</v>
      </c>
      <c r="N20" s="176">
        <f t="shared" si="4"/>
        <v>3</v>
      </c>
      <c r="O20" s="177">
        <f t="shared" si="5"/>
        <v>1</v>
      </c>
      <c r="P20" s="98">
        <f t="shared" si="6"/>
        <v>0</v>
      </c>
      <c r="Q20" s="348">
        <f>12*('2.Declaration'!$E$15-G20)/365</f>
        <v>0</v>
      </c>
      <c r="R20" s="172"/>
      <c r="S20" s="172"/>
      <c r="T20" s="172"/>
      <c r="U20" s="190"/>
      <c r="V20" s="190"/>
    </row>
    <row r="21" spans="1:22" x14ac:dyDescent="0.25">
      <c r="A21" s="65"/>
      <c r="B21" s="89"/>
      <c r="C21" s="90">
        <v>0</v>
      </c>
      <c r="D21" s="411"/>
      <c r="E21" s="427" t="s">
        <v>23</v>
      </c>
      <c r="F21" s="421" t="s">
        <v>23</v>
      </c>
      <c r="G21" s="413"/>
      <c r="H21" s="203" t="str">
        <f t="shared" si="0"/>
        <v>-</v>
      </c>
      <c r="I21" s="204" t="str">
        <f t="shared" si="1"/>
        <v>-</v>
      </c>
      <c r="J21" s="205">
        <f t="shared" si="2"/>
        <v>0</v>
      </c>
      <c r="K21" s="206">
        <f t="shared" si="3"/>
        <v>0</v>
      </c>
      <c r="L21" s="344">
        <f>(YEAR('2.Declaration'!$E$15)-YEAR(G21))*12+(MONTH('2.Declaration'!$E$15)-MONTH(G21))</f>
        <v>0</v>
      </c>
      <c r="M21" s="67" t="str">
        <f>IF(L21&lt;6,"No",IF(L21&gt;6,"Yes",IF(DAY(G21)&gt;=DAY('2.Declaration'!$E$15),"No","Yes")))</f>
        <v>No</v>
      </c>
      <c r="N21" s="176">
        <f t="shared" si="4"/>
        <v>3</v>
      </c>
      <c r="O21" s="177">
        <f t="shared" si="5"/>
        <v>1</v>
      </c>
      <c r="P21" s="98">
        <f t="shared" si="6"/>
        <v>0</v>
      </c>
      <c r="Q21" s="348">
        <f>12*('2.Declaration'!$E$15-G21)/365</f>
        <v>0</v>
      </c>
      <c r="R21" s="172"/>
      <c r="S21" s="172"/>
      <c r="T21" s="172"/>
      <c r="U21" s="190"/>
      <c r="V21" s="190"/>
    </row>
    <row r="22" spans="1:22" x14ac:dyDescent="0.25">
      <c r="A22" s="65"/>
      <c r="B22" s="89"/>
      <c r="C22" s="90">
        <v>0</v>
      </c>
      <c r="D22" s="411"/>
      <c r="E22" s="427" t="s">
        <v>23</v>
      </c>
      <c r="F22" s="421" t="s">
        <v>23</v>
      </c>
      <c r="G22" s="413"/>
      <c r="H22" s="203" t="str">
        <f t="shared" si="0"/>
        <v>-</v>
      </c>
      <c r="I22" s="204" t="str">
        <f t="shared" si="1"/>
        <v>-</v>
      </c>
      <c r="J22" s="205">
        <f t="shared" si="2"/>
        <v>0</v>
      </c>
      <c r="K22" s="206">
        <f t="shared" si="3"/>
        <v>0</v>
      </c>
      <c r="L22" s="344">
        <f>(YEAR('2.Declaration'!$E$15)-YEAR(G22))*12+(MONTH('2.Declaration'!$E$15)-MONTH(G22))</f>
        <v>0</v>
      </c>
      <c r="M22" s="67" t="str">
        <f>IF(L22&lt;6,"No",IF(L22&gt;6,"Yes",IF(DAY(G22)&gt;=DAY('2.Declaration'!$E$15),"No","Yes")))</f>
        <v>No</v>
      </c>
      <c r="N22" s="176">
        <f t="shared" si="4"/>
        <v>3</v>
      </c>
      <c r="O22" s="177">
        <f t="shared" si="5"/>
        <v>1</v>
      </c>
      <c r="P22" s="98">
        <f t="shared" si="6"/>
        <v>0</v>
      </c>
      <c r="Q22" s="348">
        <f>12*('2.Declaration'!$E$15-G22)/365</f>
        <v>0</v>
      </c>
      <c r="R22" s="172"/>
      <c r="S22" s="172"/>
      <c r="T22" s="172"/>
      <c r="U22" s="190"/>
      <c r="V22" s="190"/>
    </row>
    <row r="23" spans="1:22" x14ac:dyDescent="0.25">
      <c r="A23" s="202"/>
      <c r="B23" s="89"/>
      <c r="C23" s="90">
        <v>0</v>
      </c>
      <c r="D23" s="411"/>
      <c r="E23" s="427" t="s">
        <v>23</v>
      </c>
      <c r="F23" s="421" t="s">
        <v>23</v>
      </c>
      <c r="G23" s="413"/>
      <c r="H23" s="203" t="str">
        <f t="shared" si="0"/>
        <v>-</v>
      </c>
      <c r="I23" s="204" t="str">
        <f t="shared" si="1"/>
        <v>-</v>
      </c>
      <c r="J23" s="205">
        <f t="shared" si="2"/>
        <v>0</v>
      </c>
      <c r="K23" s="206">
        <f t="shared" si="3"/>
        <v>0</v>
      </c>
      <c r="L23" s="344">
        <f>(YEAR('2.Declaration'!$E$15)-YEAR(G23))*12+(MONTH('2.Declaration'!$E$15)-MONTH(G23))</f>
        <v>0</v>
      </c>
      <c r="M23" s="67" t="str">
        <f>IF(L23&lt;6,"No",IF(L23&gt;6,"Yes",IF(DAY(G23)&gt;=DAY('2.Declaration'!$E$15),"No","Yes")))</f>
        <v>No</v>
      </c>
      <c r="N23" s="176">
        <f t="shared" si="4"/>
        <v>3</v>
      </c>
      <c r="O23" s="177">
        <f t="shared" si="5"/>
        <v>1</v>
      </c>
      <c r="P23" s="98">
        <f t="shared" si="6"/>
        <v>0</v>
      </c>
      <c r="Q23" s="348">
        <f>12*('2.Declaration'!$E$15-G23)/365</f>
        <v>0</v>
      </c>
      <c r="R23" s="172"/>
      <c r="S23" s="172"/>
      <c r="T23" s="172"/>
      <c r="U23" s="190"/>
      <c r="V23" s="190"/>
    </row>
    <row r="24" spans="1:22" x14ac:dyDescent="0.25">
      <c r="A24" s="65"/>
      <c r="B24" s="89"/>
      <c r="C24" s="90">
        <v>0</v>
      </c>
      <c r="D24" s="411"/>
      <c r="E24" s="427" t="s">
        <v>23</v>
      </c>
      <c r="F24" s="421" t="s">
        <v>23</v>
      </c>
      <c r="G24" s="413"/>
      <c r="H24" s="203" t="str">
        <f t="shared" si="0"/>
        <v>-</v>
      </c>
      <c r="I24" s="204" t="str">
        <f t="shared" si="1"/>
        <v>-</v>
      </c>
      <c r="J24" s="205">
        <f t="shared" si="2"/>
        <v>0</v>
      </c>
      <c r="K24" s="206">
        <f t="shared" si="3"/>
        <v>0</v>
      </c>
      <c r="L24" s="344">
        <f>(YEAR('2.Declaration'!$E$15)-YEAR(G24))*12+(MONTH('2.Declaration'!$E$15)-MONTH(G24))</f>
        <v>0</v>
      </c>
      <c r="M24" s="67" t="str">
        <f>IF(L24&lt;6,"No",IF(L24&gt;6,"Yes",IF(DAY(G24)&gt;=DAY('2.Declaration'!$E$15),"No","Yes")))</f>
        <v>No</v>
      </c>
      <c r="N24" s="176">
        <f t="shared" si="4"/>
        <v>3</v>
      </c>
      <c r="O24" s="177">
        <f t="shared" si="5"/>
        <v>1</v>
      </c>
      <c r="P24" s="98">
        <f t="shared" si="6"/>
        <v>0</v>
      </c>
      <c r="Q24" s="348">
        <f>12*('2.Declaration'!$E$15-G24)/365</f>
        <v>0</v>
      </c>
      <c r="R24" s="172"/>
      <c r="S24" s="172"/>
      <c r="T24" s="172"/>
      <c r="U24" s="190"/>
      <c r="V24" s="190"/>
    </row>
    <row r="25" spans="1:22" x14ac:dyDescent="0.25">
      <c r="A25" s="65"/>
      <c r="B25" s="89"/>
      <c r="C25" s="90">
        <v>0</v>
      </c>
      <c r="D25" s="411"/>
      <c r="E25" s="427" t="s">
        <v>23</v>
      </c>
      <c r="F25" s="421" t="s">
        <v>23</v>
      </c>
      <c r="G25" s="413"/>
      <c r="H25" s="203" t="str">
        <f t="shared" si="0"/>
        <v>-</v>
      </c>
      <c r="I25" s="204" t="str">
        <f t="shared" si="1"/>
        <v>-</v>
      </c>
      <c r="J25" s="205">
        <f t="shared" si="2"/>
        <v>0</v>
      </c>
      <c r="K25" s="206">
        <f t="shared" si="3"/>
        <v>0</v>
      </c>
      <c r="L25" s="344">
        <f>(YEAR('2.Declaration'!$E$15)-YEAR(G25))*12+(MONTH('2.Declaration'!$E$15)-MONTH(G25))</f>
        <v>0</v>
      </c>
      <c r="M25" s="67" t="str">
        <f>IF(L25&lt;6,"No",IF(L25&gt;6,"Yes",IF(DAY(G25)&gt;=DAY('2.Declaration'!$E$15),"No","Yes")))</f>
        <v>No</v>
      </c>
      <c r="N25" s="176">
        <f t="shared" si="4"/>
        <v>3</v>
      </c>
      <c r="O25" s="177">
        <f t="shared" si="5"/>
        <v>1</v>
      </c>
      <c r="P25" s="98">
        <f t="shared" si="6"/>
        <v>0</v>
      </c>
      <c r="Q25" s="348">
        <f>12*('2.Declaration'!$E$15-G25)/365</f>
        <v>0</v>
      </c>
      <c r="R25" s="172"/>
      <c r="S25" s="172"/>
      <c r="T25" s="172"/>
      <c r="U25" s="190"/>
      <c r="V25" s="190"/>
    </row>
    <row r="26" spans="1:22" x14ac:dyDescent="0.25">
      <c r="A26" s="65"/>
      <c r="B26" s="89"/>
      <c r="C26" s="90">
        <v>0</v>
      </c>
      <c r="D26" s="411"/>
      <c r="E26" s="427" t="s">
        <v>23</v>
      </c>
      <c r="F26" s="421" t="s">
        <v>23</v>
      </c>
      <c r="G26" s="413"/>
      <c r="H26" s="203" t="str">
        <f t="shared" si="0"/>
        <v>-</v>
      </c>
      <c r="I26" s="204" t="str">
        <f t="shared" si="1"/>
        <v>-</v>
      </c>
      <c r="J26" s="205">
        <f t="shared" si="2"/>
        <v>0</v>
      </c>
      <c r="K26" s="206">
        <f t="shared" si="3"/>
        <v>0</v>
      </c>
      <c r="L26" s="344">
        <f>(YEAR('2.Declaration'!$E$15)-YEAR(G26))*12+(MONTH('2.Declaration'!$E$15)-MONTH(G26))</f>
        <v>0</v>
      </c>
      <c r="M26" s="67" t="str">
        <f>IF(L26&lt;6,"No",IF(L26&gt;6,"Yes",IF(DAY(G26)&gt;=DAY('2.Declaration'!$E$15),"No","Yes")))</f>
        <v>No</v>
      </c>
      <c r="N26" s="176">
        <f t="shared" si="4"/>
        <v>3</v>
      </c>
      <c r="O26" s="177">
        <f t="shared" si="5"/>
        <v>1</v>
      </c>
      <c r="P26" s="98">
        <f t="shared" si="6"/>
        <v>0</v>
      </c>
      <c r="Q26" s="348">
        <f>12*('2.Declaration'!$E$15-G26)/365</f>
        <v>0</v>
      </c>
      <c r="R26" s="172"/>
      <c r="S26" s="172"/>
      <c r="T26" s="172"/>
      <c r="U26" s="190"/>
      <c r="V26" s="190"/>
    </row>
    <row r="27" spans="1:22" x14ac:dyDescent="0.25">
      <c r="A27" s="202"/>
      <c r="B27" s="89"/>
      <c r="C27" s="90">
        <v>0</v>
      </c>
      <c r="D27" s="411"/>
      <c r="E27" s="427" t="s">
        <v>23</v>
      </c>
      <c r="F27" s="421" t="s">
        <v>23</v>
      </c>
      <c r="G27" s="413"/>
      <c r="H27" s="203" t="str">
        <f t="shared" si="0"/>
        <v>-</v>
      </c>
      <c r="I27" s="204" t="str">
        <f t="shared" si="1"/>
        <v>-</v>
      </c>
      <c r="J27" s="205">
        <f t="shared" si="2"/>
        <v>0</v>
      </c>
      <c r="K27" s="206">
        <f t="shared" si="3"/>
        <v>0</v>
      </c>
      <c r="L27" s="344">
        <f>(YEAR('2.Declaration'!$E$15)-YEAR(G27))*12+(MONTH('2.Declaration'!$E$15)-MONTH(G27))</f>
        <v>0</v>
      </c>
      <c r="M27" s="67" t="str">
        <f>IF(L27&lt;6,"No",IF(L27&gt;6,"Yes",IF(DAY(G27)&gt;=DAY('2.Declaration'!$E$15),"No","Yes")))</f>
        <v>No</v>
      </c>
      <c r="N27" s="176">
        <f t="shared" si="4"/>
        <v>3</v>
      </c>
      <c r="O27" s="177">
        <f t="shared" si="5"/>
        <v>1</v>
      </c>
      <c r="P27" s="98">
        <f t="shared" si="6"/>
        <v>0</v>
      </c>
      <c r="Q27" s="348">
        <f>12*('2.Declaration'!$E$15-G27)/365</f>
        <v>0</v>
      </c>
      <c r="R27" s="172"/>
      <c r="S27" s="172"/>
      <c r="T27" s="172"/>
      <c r="U27" s="190"/>
      <c r="V27" s="190"/>
    </row>
    <row r="28" spans="1:22" x14ac:dyDescent="0.25">
      <c r="A28" s="65"/>
      <c r="B28" s="89"/>
      <c r="C28" s="90">
        <v>0</v>
      </c>
      <c r="D28" s="411"/>
      <c r="E28" s="427" t="s">
        <v>23</v>
      </c>
      <c r="F28" s="421" t="s">
        <v>23</v>
      </c>
      <c r="G28" s="413"/>
      <c r="H28" s="203" t="str">
        <f t="shared" si="0"/>
        <v>-</v>
      </c>
      <c r="I28" s="204" t="str">
        <f t="shared" si="1"/>
        <v>-</v>
      </c>
      <c r="J28" s="205">
        <f t="shared" si="2"/>
        <v>0</v>
      </c>
      <c r="K28" s="206">
        <f t="shared" si="3"/>
        <v>0</v>
      </c>
      <c r="L28" s="344">
        <f>(YEAR('2.Declaration'!$E$15)-YEAR(G28))*12+(MONTH('2.Declaration'!$E$15)-MONTH(G28))</f>
        <v>0</v>
      </c>
      <c r="M28" s="67" t="str">
        <f>IF(L28&lt;6,"No",IF(L28&gt;6,"Yes",IF(DAY(G28)&gt;=DAY('2.Declaration'!$E$15),"No","Yes")))</f>
        <v>No</v>
      </c>
      <c r="N28" s="176">
        <f t="shared" si="4"/>
        <v>3</v>
      </c>
      <c r="O28" s="177">
        <f t="shared" si="5"/>
        <v>1</v>
      </c>
      <c r="P28" s="98">
        <f t="shared" si="6"/>
        <v>0</v>
      </c>
      <c r="Q28" s="348">
        <f>12*('2.Declaration'!$E$15-G28)/365</f>
        <v>0</v>
      </c>
      <c r="R28" s="172"/>
      <c r="S28" s="172"/>
      <c r="T28" s="172"/>
      <c r="U28" s="190"/>
      <c r="V28" s="190"/>
    </row>
    <row r="29" spans="1:22" x14ac:dyDescent="0.25">
      <c r="A29" s="65"/>
      <c r="B29" s="89"/>
      <c r="C29" s="90">
        <v>0</v>
      </c>
      <c r="D29" s="411"/>
      <c r="E29" s="427" t="s">
        <v>23</v>
      </c>
      <c r="F29" s="421" t="s">
        <v>23</v>
      </c>
      <c r="G29" s="413"/>
      <c r="H29" s="203" t="str">
        <f t="shared" si="0"/>
        <v>-</v>
      </c>
      <c r="I29" s="204" t="str">
        <f t="shared" si="1"/>
        <v>-</v>
      </c>
      <c r="J29" s="205">
        <f t="shared" si="2"/>
        <v>0</v>
      </c>
      <c r="K29" s="206">
        <f t="shared" si="3"/>
        <v>0</v>
      </c>
      <c r="L29" s="344">
        <f>(YEAR('2.Declaration'!$E$15)-YEAR(G29))*12+(MONTH('2.Declaration'!$E$15)-MONTH(G29))</f>
        <v>0</v>
      </c>
      <c r="M29" s="67" t="str">
        <f>IF(L29&lt;6,"No",IF(L29&gt;6,"Yes",IF(DAY(G29)&gt;=DAY('2.Declaration'!$E$15),"No","Yes")))</f>
        <v>No</v>
      </c>
      <c r="N29" s="176">
        <f t="shared" si="4"/>
        <v>3</v>
      </c>
      <c r="O29" s="177">
        <f t="shared" si="5"/>
        <v>1</v>
      </c>
      <c r="P29" s="98">
        <f t="shared" si="6"/>
        <v>0</v>
      </c>
      <c r="Q29" s="348">
        <f>12*('2.Declaration'!$E$15-G29)/365</f>
        <v>0</v>
      </c>
      <c r="R29" s="172"/>
      <c r="S29" s="172"/>
      <c r="T29" s="172"/>
      <c r="U29" s="190"/>
      <c r="V29" s="190"/>
    </row>
    <row r="30" spans="1:22" x14ac:dyDescent="0.25">
      <c r="A30" s="65"/>
      <c r="B30" s="89"/>
      <c r="C30" s="90">
        <v>0</v>
      </c>
      <c r="D30" s="411"/>
      <c r="E30" s="427" t="s">
        <v>23</v>
      </c>
      <c r="F30" s="421" t="s">
        <v>23</v>
      </c>
      <c r="G30" s="413"/>
      <c r="H30" s="203" t="str">
        <f t="shared" si="0"/>
        <v>-</v>
      </c>
      <c r="I30" s="204" t="str">
        <f t="shared" si="1"/>
        <v>-</v>
      </c>
      <c r="J30" s="205">
        <f t="shared" si="2"/>
        <v>0</v>
      </c>
      <c r="K30" s="206">
        <f t="shared" si="3"/>
        <v>0</v>
      </c>
      <c r="L30" s="344">
        <f>(YEAR('2.Declaration'!$E$15)-YEAR(G30))*12+(MONTH('2.Declaration'!$E$15)-MONTH(G30))</f>
        <v>0</v>
      </c>
      <c r="M30" s="67" t="str">
        <f>IF(L30&lt;6,"No",IF(L30&gt;6,"Yes",IF(DAY(G30)&gt;=DAY('2.Declaration'!$E$15),"No","Yes")))</f>
        <v>No</v>
      </c>
      <c r="N30" s="176">
        <f t="shared" si="4"/>
        <v>3</v>
      </c>
      <c r="O30" s="177">
        <f t="shared" si="5"/>
        <v>1</v>
      </c>
      <c r="P30" s="98">
        <f t="shared" si="6"/>
        <v>0</v>
      </c>
      <c r="Q30" s="348">
        <f>12*('2.Declaration'!$E$15-G30)/365</f>
        <v>0</v>
      </c>
      <c r="R30" s="172"/>
      <c r="S30" s="172"/>
      <c r="T30" s="172"/>
      <c r="U30" s="190"/>
      <c r="V30" s="190"/>
    </row>
    <row r="31" spans="1:22" x14ac:dyDescent="0.25">
      <c r="A31" s="202"/>
      <c r="B31" s="89"/>
      <c r="C31" s="90">
        <v>0</v>
      </c>
      <c r="D31" s="411"/>
      <c r="E31" s="427" t="s">
        <v>23</v>
      </c>
      <c r="F31" s="421" t="s">
        <v>23</v>
      </c>
      <c r="G31" s="413"/>
      <c r="H31" s="203" t="str">
        <f t="shared" si="0"/>
        <v>-</v>
      </c>
      <c r="I31" s="204" t="str">
        <f t="shared" si="1"/>
        <v>-</v>
      </c>
      <c r="J31" s="205">
        <f t="shared" si="2"/>
        <v>0</v>
      </c>
      <c r="K31" s="206">
        <f t="shared" si="3"/>
        <v>0</v>
      </c>
      <c r="L31" s="344">
        <f>(YEAR('2.Declaration'!$E$15)-YEAR(G31))*12+(MONTH('2.Declaration'!$E$15)-MONTH(G31))</f>
        <v>0</v>
      </c>
      <c r="M31" s="67" t="str">
        <f>IF(L31&lt;6,"No",IF(L31&gt;6,"Yes",IF(DAY(G31)&gt;=DAY('2.Declaration'!$E$15),"No","Yes")))</f>
        <v>No</v>
      </c>
      <c r="N31" s="176">
        <f t="shared" si="4"/>
        <v>3</v>
      </c>
      <c r="O31" s="177">
        <f t="shared" si="5"/>
        <v>1</v>
      </c>
      <c r="P31" s="98">
        <f t="shared" si="6"/>
        <v>0</v>
      </c>
      <c r="Q31" s="348">
        <f>12*('2.Declaration'!$E$15-G31)/365</f>
        <v>0</v>
      </c>
      <c r="R31" s="172"/>
      <c r="S31" s="172"/>
      <c r="T31" s="172"/>
      <c r="U31" s="190"/>
      <c r="V31" s="190"/>
    </row>
    <row r="32" spans="1:22" x14ac:dyDescent="0.25">
      <c r="A32" s="65"/>
      <c r="B32" s="89"/>
      <c r="C32" s="90">
        <v>0</v>
      </c>
      <c r="D32" s="411"/>
      <c r="E32" s="427" t="s">
        <v>23</v>
      </c>
      <c r="F32" s="421" t="s">
        <v>23</v>
      </c>
      <c r="G32" s="413"/>
      <c r="H32" s="203" t="str">
        <f t="shared" si="0"/>
        <v>-</v>
      </c>
      <c r="I32" s="204" t="str">
        <f t="shared" si="1"/>
        <v>-</v>
      </c>
      <c r="J32" s="205">
        <f t="shared" si="2"/>
        <v>0</v>
      </c>
      <c r="K32" s="206">
        <f t="shared" si="3"/>
        <v>0</v>
      </c>
      <c r="L32" s="344">
        <f>(YEAR('2.Declaration'!$E$15)-YEAR(G32))*12+(MONTH('2.Declaration'!$E$15)-MONTH(G32))</f>
        <v>0</v>
      </c>
      <c r="M32" s="67" t="str">
        <f>IF(L32&lt;6,"No",IF(L32&gt;6,"Yes",IF(DAY(G32)&gt;=DAY('2.Declaration'!$E$15),"No","Yes")))</f>
        <v>No</v>
      </c>
      <c r="N32" s="176">
        <f t="shared" si="4"/>
        <v>3</v>
      </c>
      <c r="O32" s="177">
        <f t="shared" si="5"/>
        <v>1</v>
      </c>
      <c r="P32" s="98">
        <f t="shared" si="6"/>
        <v>0</v>
      </c>
      <c r="Q32" s="348">
        <f>12*('2.Declaration'!$E$15-G32)/365</f>
        <v>0</v>
      </c>
      <c r="R32" s="172"/>
      <c r="S32" s="172"/>
      <c r="T32" s="172"/>
      <c r="U32" s="190"/>
      <c r="V32" s="190"/>
    </row>
    <row r="33" spans="1:23" x14ac:dyDescent="0.25">
      <c r="A33" s="65"/>
      <c r="B33" s="89"/>
      <c r="C33" s="90">
        <v>0</v>
      </c>
      <c r="D33" s="411"/>
      <c r="E33" s="427" t="s">
        <v>23</v>
      </c>
      <c r="F33" s="421" t="s">
        <v>23</v>
      </c>
      <c r="G33" s="413"/>
      <c r="H33" s="203" t="str">
        <f t="shared" si="0"/>
        <v>-</v>
      </c>
      <c r="I33" s="204" t="str">
        <f t="shared" si="1"/>
        <v>-</v>
      </c>
      <c r="J33" s="205">
        <f t="shared" si="2"/>
        <v>0</v>
      </c>
      <c r="K33" s="206">
        <f t="shared" si="3"/>
        <v>0</v>
      </c>
      <c r="L33" s="344">
        <f>(YEAR('2.Declaration'!$E$15)-YEAR(G33))*12+(MONTH('2.Declaration'!$E$15)-MONTH(G33))</f>
        <v>0</v>
      </c>
      <c r="M33" s="67" t="str">
        <f>IF(L33&lt;6,"No",IF(L33&gt;6,"Yes",IF(DAY(G33)&gt;=DAY('2.Declaration'!$E$15),"No","Yes")))</f>
        <v>No</v>
      </c>
      <c r="N33" s="176">
        <f t="shared" si="4"/>
        <v>3</v>
      </c>
      <c r="O33" s="177">
        <f t="shared" si="5"/>
        <v>1</v>
      </c>
      <c r="P33" s="98">
        <f t="shared" si="6"/>
        <v>0</v>
      </c>
      <c r="Q33" s="348">
        <f>12*('2.Declaration'!$E$15-G33)/365</f>
        <v>0</v>
      </c>
      <c r="R33" s="172"/>
      <c r="S33" s="172"/>
      <c r="T33" s="172"/>
      <c r="U33" s="190"/>
      <c r="V33" s="190"/>
    </row>
    <row r="34" spans="1:23" x14ac:dyDescent="0.25">
      <c r="A34" s="65"/>
      <c r="B34" s="89"/>
      <c r="C34" s="90">
        <v>0</v>
      </c>
      <c r="D34" s="411"/>
      <c r="E34" s="427" t="s">
        <v>23</v>
      </c>
      <c r="F34" s="421" t="s">
        <v>23</v>
      </c>
      <c r="G34" s="413"/>
      <c r="H34" s="203" t="str">
        <f t="shared" si="0"/>
        <v>-</v>
      </c>
      <c r="I34" s="204" t="str">
        <f t="shared" si="1"/>
        <v>-</v>
      </c>
      <c r="J34" s="205">
        <f t="shared" si="2"/>
        <v>0</v>
      </c>
      <c r="K34" s="206">
        <f t="shared" si="3"/>
        <v>0</v>
      </c>
      <c r="L34" s="344">
        <f>(YEAR('2.Declaration'!$E$15)-YEAR(G34))*12+(MONTH('2.Declaration'!$E$15)-MONTH(G34))</f>
        <v>0</v>
      </c>
      <c r="M34" s="67" t="str">
        <f>IF(L34&lt;6,"No",IF(L34&gt;6,"Yes",IF(DAY(G34)&gt;=DAY('2.Declaration'!$E$15),"No","Yes")))</f>
        <v>No</v>
      </c>
      <c r="N34" s="176">
        <f t="shared" si="4"/>
        <v>3</v>
      </c>
      <c r="O34" s="177">
        <f t="shared" si="5"/>
        <v>1</v>
      </c>
      <c r="P34" s="98">
        <f t="shared" si="6"/>
        <v>0</v>
      </c>
      <c r="Q34" s="348">
        <f>12*('2.Declaration'!$E$15-G34)/365</f>
        <v>0</v>
      </c>
      <c r="R34" s="172"/>
      <c r="S34" s="172"/>
      <c r="T34" s="172"/>
      <c r="U34" s="190"/>
      <c r="V34" s="190"/>
    </row>
    <row r="35" spans="1:23" ht="15" customHeight="1" x14ac:dyDescent="0.25">
      <c r="A35" s="23"/>
      <c r="B35" s="548" t="s">
        <v>163</v>
      </c>
      <c r="C35" s="549"/>
      <c r="D35" s="549"/>
      <c r="E35" s="549"/>
      <c r="F35" s="549"/>
      <c r="G35" s="549"/>
      <c r="H35" s="549"/>
      <c r="J35" s="209">
        <f>SUM(J15:J34)</f>
        <v>0</v>
      </c>
      <c r="K35" s="210">
        <f>SUM(K15:K34)</f>
        <v>0</v>
      </c>
      <c r="L35" s="172"/>
      <c r="M35" s="172"/>
      <c r="N35" s="172"/>
      <c r="O35" s="172"/>
      <c r="P35" s="172"/>
      <c r="Q35" s="172"/>
      <c r="R35" s="172"/>
      <c r="S35" s="172"/>
      <c r="T35" s="172"/>
      <c r="U35" s="190"/>
      <c r="V35" s="190"/>
    </row>
    <row r="36" spans="1:23" x14ac:dyDescent="0.25">
      <c r="M36" s="172"/>
      <c r="N36" s="172"/>
      <c r="O36" s="172"/>
      <c r="P36" s="172"/>
      <c r="Q36" s="172"/>
      <c r="R36" s="172"/>
      <c r="S36" s="172"/>
      <c r="T36" s="172"/>
      <c r="U36" s="172"/>
      <c r="V36" s="190"/>
      <c r="W36" s="190"/>
    </row>
    <row r="37" spans="1:23" s="71" customFormat="1" ht="18" x14ac:dyDescent="0.25">
      <c r="A37" s="13"/>
      <c r="B37" s="500" t="s">
        <v>231</v>
      </c>
      <c r="C37" s="500"/>
      <c r="D37" s="500"/>
      <c r="E37" s="500"/>
      <c r="F37" s="500"/>
      <c r="G37" s="500"/>
      <c r="H37" s="500"/>
      <c r="I37" s="500"/>
      <c r="J37" s="216"/>
      <c r="K37" s="70"/>
      <c r="L37" s="66"/>
      <c r="O37" s="68"/>
      <c r="P37" s="68"/>
    </row>
    <row r="38" spans="1:23" s="71" customFormat="1" x14ac:dyDescent="0.25">
      <c r="A38" s="13"/>
      <c r="B38" s="70"/>
      <c r="C38" s="70"/>
      <c r="D38" s="70"/>
      <c r="E38" s="70"/>
      <c r="F38" s="70"/>
      <c r="G38" s="70"/>
      <c r="H38" s="70"/>
      <c r="I38" s="70"/>
      <c r="J38" s="70"/>
      <c r="K38" s="85"/>
      <c r="L38" s="13"/>
      <c r="O38" s="68"/>
      <c r="P38" s="68"/>
    </row>
    <row r="39" spans="1:23" s="71" customFormat="1" x14ac:dyDescent="0.25">
      <c r="A39" s="13"/>
      <c r="B39" s="69"/>
      <c r="C39" s="69"/>
      <c r="D39" s="69"/>
      <c r="E39" s="70"/>
      <c r="F39" s="70"/>
      <c r="G39" s="70"/>
      <c r="H39" s="70"/>
      <c r="I39" s="70"/>
      <c r="J39" s="70"/>
      <c r="K39" s="85"/>
      <c r="L39" s="13"/>
      <c r="O39" s="68"/>
      <c r="P39" s="68"/>
    </row>
    <row r="40" spans="1:23" s="71" customFormat="1" x14ac:dyDescent="0.25">
      <c r="A40" s="13"/>
      <c r="B40" s="69"/>
      <c r="C40" s="69"/>
      <c r="D40" s="69"/>
      <c r="E40" s="69"/>
      <c r="F40" s="69"/>
      <c r="G40" s="70"/>
      <c r="H40" s="70"/>
      <c r="I40" s="70"/>
      <c r="J40" s="70"/>
      <c r="K40" s="85"/>
      <c r="L40" s="13"/>
      <c r="O40" s="68"/>
      <c r="P40" s="68"/>
    </row>
    <row r="41" spans="1:23" s="71" customFormat="1" x14ac:dyDescent="0.25">
      <c r="A41" s="13"/>
      <c r="B41" s="69"/>
      <c r="C41" s="69"/>
      <c r="D41" s="69"/>
      <c r="E41" s="69"/>
      <c r="F41" s="69"/>
      <c r="G41" s="70"/>
      <c r="H41" s="70"/>
      <c r="I41" s="70"/>
      <c r="J41" s="70"/>
      <c r="K41" s="85"/>
      <c r="L41" s="13"/>
      <c r="O41" s="68"/>
      <c r="P41" s="68"/>
    </row>
    <row r="42" spans="1:23" s="71" customFormat="1" x14ac:dyDescent="0.25">
      <c r="A42" s="13"/>
      <c r="B42" s="69"/>
      <c r="C42" s="69"/>
      <c r="D42" s="69"/>
      <c r="E42" s="69"/>
      <c r="F42" s="69"/>
      <c r="G42" s="70"/>
      <c r="H42" s="70"/>
      <c r="I42" s="70"/>
      <c r="J42" s="70"/>
      <c r="K42" s="85"/>
      <c r="L42" s="13"/>
      <c r="O42" s="68"/>
      <c r="P42" s="68"/>
    </row>
    <row r="43" spans="1:23" s="71" customFormat="1" x14ac:dyDescent="0.25">
      <c r="A43" s="13"/>
      <c r="B43" s="69"/>
      <c r="C43" s="69"/>
      <c r="D43" s="69"/>
      <c r="E43" s="69"/>
      <c r="F43" s="69"/>
      <c r="G43" s="70"/>
      <c r="H43" s="70"/>
      <c r="I43" s="70"/>
      <c r="J43" s="70"/>
      <c r="K43" s="85"/>
      <c r="L43" s="13"/>
      <c r="O43" s="68"/>
      <c r="P43" s="68"/>
    </row>
    <row r="44" spans="1:23" s="71" customFormat="1" x14ac:dyDescent="0.25">
      <c r="A44" s="13"/>
      <c r="B44" s="69"/>
      <c r="C44" s="69"/>
      <c r="D44" s="69"/>
      <c r="E44" s="69"/>
      <c r="F44" s="69"/>
      <c r="G44" s="70"/>
      <c r="H44" s="70"/>
      <c r="I44" s="70"/>
      <c r="J44" s="70"/>
      <c r="K44" s="85"/>
      <c r="L44" s="13"/>
      <c r="O44" s="68"/>
      <c r="P44" s="68"/>
    </row>
    <row r="45" spans="1:23" s="71" customFormat="1" x14ac:dyDescent="0.25">
      <c r="A45" s="13"/>
      <c r="B45" s="69"/>
      <c r="C45" s="69"/>
      <c r="D45" s="69"/>
      <c r="E45" s="69"/>
      <c r="F45" s="69"/>
      <c r="G45" s="70"/>
      <c r="H45" s="70"/>
      <c r="I45" s="70"/>
      <c r="J45" s="70"/>
      <c r="K45" s="85"/>
      <c r="L45" s="13"/>
      <c r="O45" s="68"/>
      <c r="P45" s="68"/>
    </row>
    <row r="46" spans="1:23" s="71" customFormat="1" hidden="1" x14ac:dyDescent="0.25">
      <c r="A46" s="13"/>
      <c r="B46" s="69"/>
      <c r="C46" s="69"/>
      <c r="D46" s="69"/>
      <c r="E46" s="69"/>
      <c r="F46" s="69"/>
      <c r="G46" s="70"/>
      <c r="H46" s="70"/>
      <c r="I46" s="70"/>
      <c r="J46" s="70"/>
      <c r="K46" s="85"/>
      <c r="L46" s="13"/>
      <c r="O46" s="68"/>
      <c r="P46" s="68"/>
    </row>
    <row r="47" spans="1:23" s="71" customFormat="1" hidden="1" x14ac:dyDescent="0.25">
      <c r="A47" s="13"/>
      <c r="B47" s="69"/>
      <c r="C47" s="69"/>
      <c r="D47" s="69"/>
      <c r="E47" s="69"/>
      <c r="F47" s="69"/>
      <c r="G47" s="70"/>
      <c r="H47" s="70"/>
      <c r="I47" s="70"/>
      <c r="J47" s="70"/>
      <c r="K47" s="85"/>
      <c r="L47" s="13"/>
      <c r="O47" s="68"/>
      <c r="P47" s="68"/>
    </row>
    <row r="48" spans="1:23" s="71" customFormat="1" hidden="1" x14ac:dyDescent="0.25">
      <c r="A48" s="13"/>
      <c r="B48" s="69"/>
      <c r="C48" s="69"/>
      <c r="D48" s="69"/>
      <c r="E48" s="69"/>
      <c r="F48" s="69"/>
      <c r="G48" s="70"/>
      <c r="H48" s="70"/>
      <c r="I48" s="70"/>
      <c r="J48" s="70"/>
      <c r="K48" s="85"/>
      <c r="L48" s="13"/>
      <c r="O48" s="68"/>
      <c r="P48" s="68"/>
    </row>
    <row r="49" spans="1:16" s="71" customFormat="1" hidden="1" x14ac:dyDescent="0.25">
      <c r="A49" s="13"/>
      <c r="B49" s="70"/>
      <c r="C49" s="70"/>
      <c r="D49" s="70"/>
      <c r="E49" s="70"/>
      <c r="F49" s="70"/>
      <c r="G49" s="70"/>
      <c r="H49" s="70"/>
      <c r="I49" s="70"/>
      <c r="J49" s="70"/>
      <c r="K49" s="85"/>
      <c r="L49" s="13"/>
      <c r="O49" s="68"/>
      <c r="P49" s="68"/>
    </row>
    <row r="50" spans="1:16" hidden="1" x14ac:dyDescent="0.25">
      <c r="B50" s="23"/>
      <c r="C50" s="23"/>
      <c r="D50" s="23"/>
      <c r="E50" s="23"/>
      <c r="F50" s="23"/>
      <c r="G50" s="23"/>
      <c r="H50" s="23"/>
      <c r="I50" s="23"/>
      <c r="J50" s="23"/>
      <c r="K50" s="70"/>
    </row>
    <row r="51" spans="1:16" hidden="1" x14ac:dyDescent="0.25"/>
    <row r="52" spans="1:16" hidden="1" x14ac:dyDescent="0.25"/>
    <row r="53" spans="1:16" hidden="1" x14ac:dyDescent="0.25"/>
  </sheetData>
  <sheetProtection algorithmName="SHA-512" hashValue="jRtt61qBfYH+rAWCiOxAY+Hru6QLOEIVHINMkj0Ppl2V5Nz1KCZIifHrKus1tf0LH+mEcsh9u0Pp/BdEsIOC7g==" saltValue="6atDln1Wi3tmuU0+PX6MOQ==" spinCount="100000" sheet="1" objects="1" scenarios="1"/>
  <mergeCells count="10">
    <mergeCell ref="B10:I10"/>
    <mergeCell ref="B11:E11"/>
    <mergeCell ref="B35:H35"/>
    <mergeCell ref="B37:I37"/>
    <mergeCell ref="C2:E2"/>
    <mergeCell ref="C3:E3"/>
    <mergeCell ref="C4:E4"/>
    <mergeCell ref="B8:H8"/>
    <mergeCell ref="B9:I9"/>
    <mergeCell ref="B7:G7"/>
  </mergeCells>
  <conditionalFormatting sqref="G15:G34">
    <cfRule type="expression" dxfId="43" priority="4">
      <formula>$F15="Yes"</formula>
    </cfRule>
  </conditionalFormatting>
  <conditionalFormatting sqref="F15:F34">
    <cfRule type="expression" dxfId="42" priority="5">
      <formula>$E15="Yes"</formula>
    </cfRule>
  </conditionalFormatting>
  <conditionalFormatting sqref="E15:E34">
    <cfRule type="expression" dxfId="41" priority="3">
      <formula>$D15=""</formula>
    </cfRule>
  </conditionalFormatting>
  <conditionalFormatting sqref="F15:F34">
    <cfRule type="expression" dxfId="40" priority="2">
      <formula>$D15=""</formula>
    </cfRule>
  </conditionalFormatting>
  <conditionalFormatting sqref="G15:G34">
    <cfRule type="expression" dxfId="39" priority="1">
      <formula>$D15=""</formula>
    </cfRule>
  </conditionalFormatting>
  <dataValidations count="6">
    <dataValidation allowBlank="1" showInputMessage="1" showErrorMessage="1" prompt="If you have sold the property before GST registration, answer &quot;No&quot; for this question." sqref="E14"/>
    <dataValidation allowBlank="1" showInputMessage="1" showErrorMessage="1" prompt="= (Remaining useful life/ 3 years) x Pre-registration GST incurred" sqref="J14"/>
    <dataValidation type="list" allowBlank="1" showInputMessage="1" showErrorMessage="1" sqref="E15:F34">
      <formula1>$M$2:$M$4</formula1>
    </dataValidation>
    <dataValidation type="decimal" operator="greaterThanOrEqual" allowBlank="1" showInputMessage="1" showErrorMessage="1" sqref="C15:C34">
      <formula1>0</formula1>
    </dataValidation>
    <dataValidation operator="greaterThanOrEqual" allowBlank="1" showInputMessage="1" showErrorMessage="1" sqref="D15:D34 J15:J34"/>
    <dataValidation allowBlank="1" showInputMessage="1" showErrorMessage="1" prompt="For simplification purpose and unless you can prove otherwise, the Comptroller  shall take the date when the renovation is completed as the date when the renovated property is put into use. " sqref="G14"/>
  </dataValidations>
  <pageMargins left="0.7" right="0.7" top="0.75" bottom="0.75" header="0.3" footer="0.3"/>
  <pageSetup scale="3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54"/>
  <sheetViews>
    <sheetView showGridLines="0" topLeftCell="A13" zoomScale="80" zoomScaleNormal="80" workbookViewId="0">
      <selection activeCell="M7" sqref="M1:XFD1048576"/>
    </sheetView>
  </sheetViews>
  <sheetFormatPr defaultColWidth="0" defaultRowHeight="15" customHeight="1" zeroHeight="1" x14ac:dyDescent="0.25"/>
  <cols>
    <col min="1" max="1" width="9.140625" style="13" customWidth="1"/>
    <col min="2" max="2" width="41.7109375" style="13" customWidth="1"/>
    <col min="3" max="3" width="19.7109375" style="13" customWidth="1"/>
    <col min="4" max="4" width="21.5703125" style="13" customWidth="1"/>
    <col min="5" max="5" width="30.140625" style="13" customWidth="1"/>
    <col min="6" max="6" width="35.5703125" style="13" customWidth="1"/>
    <col min="7" max="7" width="31.42578125" style="13" customWidth="1"/>
    <col min="8" max="8" width="44.85546875" style="13" customWidth="1"/>
    <col min="9" max="9" width="53.5703125" style="13" customWidth="1"/>
    <col min="10" max="11" width="37.7109375" style="13" customWidth="1"/>
    <col min="12" max="12" width="29" style="13" customWidth="1"/>
    <col min="13" max="17" width="19.7109375" style="13" hidden="1" customWidth="1"/>
    <col min="18" max="18" width="12.28515625" style="68" hidden="1" customWidth="1"/>
    <col min="19" max="19" width="9.140625" style="68" hidden="1" customWidth="1"/>
    <col min="20" max="20" width="13.28515625" style="68" hidden="1" customWidth="1"/>
    <col min="21" max="21" width="14" style="68" hidden="1" customWidth="1"/>
    <col min="22" max="22" width="19.140625" style="68" hidden="1" customWidth="1"/>
    <col min="23" max="23" width="10.7109375" style="68" hidden="1" customWidth="1"/>
    <col min="24" max="24" width="9.140625" style="68" hidden="1" customWidth="1"/>
    <col min="25" max="16384" width="9.140625" style="13" hidden="1"/>
  </cols>
  <sheetData>
    <row r="1" spans="1:37" x14ac:dyDescent="0.25">
      <c r="O1" s="13" t="s">
        <v>9</v>
      </c>
      <c r="R1" s="13"/>
      <c r="S1" s="71"/>
      <c r="T1" s="71"/>
      <c r="U1" s="13"/>
      <c r="V1" s="13"/>
      <c r="W1" s="13"/>
      <c r="X1" s="13"/>
    </row>
    <row r="2" spans="1:37" ht="18" x14ac:dyDescent="0.25">
      <c r="B2" s="73" t="s">
        <v>3</v>
      </c>
      <c r="C2" s="531">
        <f>'2.Declaration'!E7</f>
        <v>0</v>
      </c>
      <c r="D2" s="531"/>
      <c r="E2" s="531"/>
      <c r="F2" s="27"/>
      <c r="G2" s="27"/>
      <c r="H2" s="27"/>
      <c r="I2" s="27"/>
      <c r="O2" s="13" t="s">
        <v>10</v>
      </c>
      <c r="R2" s="13"/>
      <c r="U2" s="13"/>
      <c r="V2" s="13"/>
      <c r="W2" s="13"/>
      <c r="X2" s="13"/>
    </row>
    <row r="3" spans="1:37" ht="18" x14ac:dyDescent="0.25">
      <c r="B3" s="75" t="s">
        <v>4</v>
      </c>
      <c r="C3" s="532">
        <f>'2.Declaration'!E11</f>
        <v>0</v>
      </c>
      <c r="D3" s="533"/>
      <c r="E3" s="533"/>
      <c r="F3" s="76"/>
      <c r="G3" s="27"/>
      <c r="H3" s="27"/>
      <c r="I3" s="27"/>
      <c r="O3" s="428" t="s">
        <v>23</v>
      </c>
      <c r="R3" s="13"/>
      <c r="U3" s="13"/>
      <c r="V3" s="13"/>
      <c r="W3" s="13"/>
      <c r="X3" s="13"/>
    </row>
    <row r="4" spans="1:37" ht="18" x14ac:dyDescent="0.25">
      <c r="B4" s="77" t="s">
        <v>11</v>
      </c>
      <c r="C4" s="505">
        <f>'2.Declaration'!E15</f>
        <v>0</v>
      </c>
      <c r="D4" s="506"/>
      <c r="E4" s="506"/>
      <c r="F4" s="78"/>
      <c r="G4" s="31"/>
      <c r="H4" s="31"/>
      <c r="I4" s="31"/>
      <c r="R4" s="13"/>
      <c r="U4" s="13"/>
      <c r="V4" s="13"/>
      <c r="W4" s="13"/>
      <c r="X4" s="13"/>
    </row>
    <row r="5" spans="1:37" x14ac:dyDescent="0.25"/>
    <row r="6" spans="1:37" ht="18" x14ac:dyDescent="0.25">
      <c r="B6" s="158" t="s">
        <v>70</v>
      </c>
      <c r="C6" s="4"/>
      <c r="D6" s="4"/>
      <c r="E6" s="4"/>
      <c r="F6" s="4"/>
      <c r="G6" s="4"/>
      <c r="H6" s="4"/>
      <c r="I6" s="4"/>
      <c r="J6" s="4"/>
      <c r="K6" s="5"/>
      <c r="M6" s="211"/>
      <c r="N6" s="162"/>
      <c r="O6" s="162"/>
      <c r="P6" s="162"/>
      <c r="Q6" s="68"/>
    </row>
    <row r="7" spans="1:37" ht="53.25" customHeight="1" x14ac:dyDescent="0.25">
      <c r="B7" s="555" t="s">
        <v>213</v>
      </c>
      <c r="C7" s="556"/>
      <c r="D7" s="556"/>
      <c r="E7" s="556"/>
      <c r="F7" s="556"/>
      <c r="G7" s="556"/>
      <c r="H7" s="556"/>
      <c r="I7" s="213"/>
      <c r="J7" s="213"/>
      <c r="K7" s="212"/>
      <c r="L7" s="212"/>
      <c r="M7" s="213"/>
      <c r="N7" s="162"/>
      <c r="O7" s="162"/>
      <c r="P7" s="162"/>
      <c r="Q7" s="162"/>
      <c r="R7" s="67"/>
      <c r="S7" s="67"/>
      <c r="T7" s="67"/>
      <c r="U7" s="67"/>
      <c r="V7" s="67"/>
      <c r="W7" s="67"/>
      <c r="X7" s="67"/>
      <c r="Y7" s="79"/>
    </row>
    <row r="8" spans="1:37" s="123" customFormat="1" ht="18" customHeight="1" x14ac:dyDescent="0.25">
      <c r="B8" s="453" t="s">
        <v>214</v>
      </c>
      <c r="C8" s="454"/>
      <c r="D8" s="454"/>
      <c r="E8" s="454"/>
      <c r="F8" s="454"/>
      <c r="G8" s="454"/>
      <c r="H8" s="454"/>
      <c r="I8" s="454"/>
      <c r="J8" s="454"/>
      <c r="K8" s="537"/>
      <c r="L8" s="214"/>
      <c r="M8" s="215"/>
      <c r="N8" s="215"/>
      <c r="O8" s="215"/>
      <c r="P8" s="215"/>
      <c r="Q8" s="122" t="s">
        <v>10</v>
      </c>
      <c r="R8" s="122"/>
      <c r="S8" s="146"/>
      <c r="T8" s="122"/>
      <c r="V8" s="122"/>
      <c r="W8" s="122"/>
      <c r="X8" s="122"/>
      <c r="Y8" s="122"/>
      <c r="Z8" s="122"/>
      <c r="AA8" s="122"/>
      <c r="AB8" s="122"/>
      <c r="AC8" s="122"/>
      <c r="AD8" s="122"/>
      <c r="AE8" s="122"/>
      <c r="AF8" s="122"/>
      <c r="AG8" s="122"/>
      <c r="AH8" s="121"/>
      <c r="AI8" s="121"/>
      <c r="AJ8" s="121"/>
      <c r="AK8" s="121"/>
    </row>
    <row r="9" spans="1:37" s="17" customFormat="1" ht="18" customHeight="1" x14ac:dyDescent="0.25">
      <c r="B9" s="571" t="s">
        <v>43</v>
      </c>
      <c r="C9" s="572"/>
      <c r="D9" s="572"/>
      <c r="E9" s="572"/>
      <c r="F9" s="572"/>
      <c r="G9" s="572"/>
      <c r="H9" s="126"/>
      <c r="I9" s="81"/>
      <c r="J9" s="124"/>
      <c r="K9" s="125"/>
      <c r="L9" s="125"/>
      <c r="M9" s="216"/>
      <c r="N9" s="216"/>
      <c r="O9" s="216"/>
      <c r="P9" s="216"/>
      <c r="Q9" s="74" t="s">
        <v>9</v>
      </c>
      <c r="R9" s="67"/>
      <c r="S9" s="143"/>
      <c r="T9" s="74"/>
      <c r="V9" s="67"/>
      <c r="W9" s="67"/>
      <c r="X9" s="67"/>
      <c r="Y9" s="67"/>
      <c r="Z9" s="67"/>
      <c r="AA9" s="67"/>
      <c r="AB9" s="67"/>
      <c r="AC9" s="67"/>
      <c r="AD9" s="67"/>
      <c r="AE9" s="67"/>
      <c r="AF9" s="67"/>
      <c r="AG9" s="67"/>
      <c r="AH9" s="68"/>
      <c r="AI9" s="68"/>
      <c r="AJ9" s="68"/>
      <c r="AK9" s="68"/>
    </row>
    <row r="10" spans="1:37" s="17" customFormat="1" ht="18" customHeight="1" x14ac:dyDescent="0.25">
      <c r="B10" s="543" t="s">
        <v>36</v>
      </c>
      <c r="C10" s="523"/>
      <c r="D10" s="523"/>
      <c r="E10" s="523"/>
      <c r="F10" s="126"/>
      <c r="G10" s="126"/>
      <c r="H10" s="126"/>
      <c r="I10" s="81"/>
      <c r="J10" s="124"/>
      <c r="K10" s="163"/>
      <c r="L10" s="163"/>
      <c r="M10" s="216"/>
      <c r="N10" s="216"/>
      <c r="O10" s="216"/>
      <c r="P10" s="216"/>
      <c r="Q10" s="423" t="s">
        <v>23</v>
      </c>
      <c r="R10" s="67"/>
      <c r="S10" s="148"/>
      <c r="V10" s="67"/>
      <c r="W10" s="67"/>
      <c r="X10" s="67"/>
      <c r="Y10" s="67"/>
      <c r="Z10" s="67"/>
      <c r="AA10" s="67"/>
      <c r="AB10" s="67"/>
      <c r="AC10" s="67"/>
      <c r="AD10" s="67"/>
      <c r="AE10" s="67"/>
      <c r="AF10" s="67"/>
      <c r="AG10" s="67"/>
      <c r="AH10" s="68"/>
      <c r="AI10" s="68"/>
      <c r="AJ10" s="68"/>
      <c r="AK10" s="68"/>
    </row>
    <row r="11" spans="1:37" s="17" customFormat="1" ht="18" customHeight="1" x14ac:dyDescent="0.25">
      <c r="B11" s="525"/>
      <c r="C11" s="526"/>
      <c r="D11" s="526"/>
      <c r="E11" s="526"/>
      <c r="F11" s="526"/>
      <c r="G11" s="526"/>
      <c r="H11" s="526"/>
      <c r="I11" s="111"/>
      <c r="J11" s="164"/>
      <c r="K11" s="165"/>
      <c r="L11" s="125"/>
      <c r="M11" s="151"/>
      <c r="N11" s="151"/>
      <c r="O11" s="151"/>
      <c r="P11" s="151"/>
      <c r="Q11" s="151"/>
      <c r="R11" s="151"/>
      <c r="S11" s="151"/>
      <c r="T11" s="67"/>
      <c r="U11" s="67"/>
      <c r="V11" s="67"/>
      <c r="W11" s="67"/>
      <c r="X11" s="67"/>
      <c r="Y11" s="67"/>
      <c r="Z11" s="67"/>
      <c r="AA11" s="67"/>
      <c r="AB11" s="67"/>
      <c r="AC11" s="67"/>
      <c r="AD11" s="67"/>
      <c r="AE11" s="67"/>
      <c r="AF11" s="67"/>
      <c r="AG11" s="67"/>
      <c r="AH11" s="68"/>
      <c r="AI11" s="68"/>
      <c r="AJ11" s="68"/>
      <c r="AK11" s="68"/>
    </row>
    <row r="12" spans="1:37" ht="18" customHeight="1" x14ac:dyDescent="0.25">
      <c r="B12" s="113"/>
      <c r="C12" s="113"/>
      <c r="D12" s="113"/>
      <c r="E12" s="113"/>
      <c r="F12" s="113"/>
      <c r="G12" s="113"/>
      <c r="H12" s="113"/>
      <c r="I12" s="113"/>
      <c r="J12" s="113"/>
      <c r="K12" s="113"/>
      <c r="L12" s="113"/>
      <c r="M12" s="113"/>
      <c r="N12" s="113"/>
      <c r="O12" s="113"/>
      <c r="P12" s="113"/>
      <c r="Q12" s="113"/>
    </row>
    <row r="13" spans="1:37" ht="18" x14ac:dyDescent="0.25">
      <c r="B13" s="129"/>
      <c r="C13" s="113"/>
      <c r="D13" s="113"/>
      <c r="E13" s="113"/>
      <c r="F13" s="113"/>
      <c r="G13" s="113"/>
      <c r="H13" s="113"/>
      <c r="I13" s="113"/>
      <c r="J13" s="113"/>
      <c r="K13" s="113"/>
      <c r="L13" s="113"/>
      <c r="M13" s="113"/>
      <c r="N13" s="113"/>
      <c r="O13" s="113"/>
      <c r="P13" s="113"/>
      <c r="Q13" s="113"/>
      <c r="R13" s="67"/>
      <c r="S13" s="67"/>
      <c r="T13" s="67"/>
      <c r="U13" s="67"/>
      <c r="V13" s="67"/>
      <c r="W13" s="67"/>
      <c r="X13" s="67"/>
      <c r="Y13" s="79"/>
    </row>
    <row r="14" spans="1:37" ht="18" x14ac:dyDescent="0.25">
      <c r="B14" s="113"/>
      <c r="C14" s="113"/>
      <c r="D14" s="113"/>
      <c r="E14" s="113"/>
      <c r="F14" s="113"/>
      <c r="G14" s="113"/>
      <c r="H14" s="113"/>
      <c r="I14" s="113"/>
      <c r="K14" s="113"/>
      <c r="L14" s="113"/>
      <c r="M14" s="217"/>
      <c r="N14" s="113"/>
      <c r="O14" s="113"/>
      <c r="P14" s="113"/>
      <c r="Q14" s="113"/>
      <c r="R14" s="167"/>
      <c r="S14" s="167"/>
      <c r="T14" s="167"/>
      <c r="U14" s="67"/>
      <c r="V14" s="67"/>
      <c r="W14" s="67"/>
      <c r="X14" s="67"/>
      <c r="Y14" s="79"/>
    </row>
    <row r="15" spans="1:37" ht="45.75" customHeight="1" x14ac:dyDescent="0.3">
      <c r="A15" s="85"/>
      <c r="B15" s="86" t="s">
        <v>15</v>
      </c>
      <c r="C15" s="86" t="s">
        <v>16</v>
      </c>
      <c r="D15" s="86" t="s">
        <v>191</v>
      </c>
      <c r="E15" s="198" t="s">
        <v>71</v>
      </c>
      <c r="F15" s="198" t="s">
        <v>145</v>
      </c>
      <c r="G15" s="198" t="s">
        <v>194</v>
      </c>
      <c r="H15" s="198" t="s">
        <v>144</v>
      </c>
      <c r="I15" s="86" t="s">
        <v>17</v>
      </c>
      <c r="J15" s="86" t="s">
        <v>61</v>
      </c>
      <c r="K15" s="86" t="s">
        <v>18</v>
      </c>
      <c r="L15" s="113"/>
      <c r="M15" s="218" t="s">
        <v>68</v>
      </c>
      <c r="N15" s="219" t="s">
        <v>69</v>
      </c>
      <c r="O15" s="170" t="s">
        <v>49</v>
      </c>
      <c r="P15" s="170" t="s">
        <v>50</v>
      </c>
      <c r="Q15" s="170" t="s">
        <v>51</v>
      </c>
      <c r="R15" s="171" t="s">
        <v>72</v>
      </c>
      <c r="S15" s="171" t="s">
        <v>73</v>
      </c>
      <c r="T15" s="171" t="s">
        <v>53</v>
      </c>
      <c r="V15" s="67"/>
      <c r="W15" s="67"/>
      <c r="X15" s="79"/>
    </row>
    <row r="16" spans="1:37" s="97" customFormat="1" ht="15" customHeight="1" x14ac:dyDescent="0.25">
      <c r="A16" s="152"/>
      <c r="B16" s="89"/>
      <c r="C16" s="179">
        <v>0</v>
      </c>
      <c r="D16" s="412"/>
      <c r="E16" s="427" t="s">
        <v>23</v>
      </c>
      <c r="F16" s="421" t="s">
        <v>23</v>
      </c>
      <c r="G16" s="414"/>
      <c r="H16" s="220" t="str">
        <f t="shared" ref="H16:H35" si="0">IF(AND(F16="Yes",G16&gt;0),N16,"-")</f>
        <v>-</v>
      </c>
      <c r="I16" s="204" t="str">
        <f t="shared" ref="I16:I35" si="1">IF(AND(E16="Yes",F16="No"),"GST claimable in full",IF(AND(E16="Yes",N16="Yes"),"To apportion GST claim",IF(AND(E16="Yes",N16="No"),"GST claimable in full",IF(E16="No","Cannot claim GST incurred","-"))))</f>
        <v>-</v>
      </c>
      <c r="J16" s="180">
        <v>0</v>
      </c>
      <c r="K16" s="93">
        <f>IF(AND(E16="Yes",F16="No"),C16,IF(AND(E16="Yes",N16="Yes"),T16,IF(AND(E16="Yes",N16="No"),C16,IF(E16="No",0,0))))</f>
        <v>0</v>
      </c>
      <c r="L16" s="113">
        <f>IF(K16&gt;0,1,0)</f>
        <v>0</v>
      </c>
      <c r="M16" s="347">
        <f>(YEAR('2.Declaration'!$E$15)-YEAR(G16))*12+(MONTH('2.Declaration'!$E$15)-MONTH(G16))</f>
        <v>0</v>
      </c>
      <c r="N16" s="173" t="str">
        <f>IF(M16&lt;6,"No",IF(M16&gt;6,"Yes",IF(DAY(G16)&gt;=DAY('2.Declaration'!$E$15),"No","Yes")))</f>
        <v>No</v>
      </c>
      <c r="O16" s="347">
        <f>('2.Declaration'!$E$15-G16)</f>
        <v>0</v>
      </c>
      <c r="P16" s="222">
        <f>J16/365</f>
        <v>0</v>
      </c>
      <c r="Q16" s="174">
        <f>O16*P16*7%</f>
        <v>0</v>
      </c>
      <c r="R16" s="221">
        <f t="shared" ref="R16:R35" si="2">IF(G16= 0, C16,Q16)</f>
        <v>0</v>
      </c>
      <c r="S16" s="223">
        <f>C16-R16</f>
        <v>0</v>
      </c>
      <c r="T16" s="97">
        <f>IF(G16=0,0,IF(J16=0,0,IF(S16&lt;0,0,S16)))</f>
        <v>0</v>
      </c>
      <c r="W16" s="98"/>
    </row>
    <row r="17" spans="1:24" ht="18" x14ac:dyDescent="0.25">
      <c r="B17" s="89"/>
      <c r="C17" s="179">
        <v>0</v>
      </c>
      <c r="D17" s="412"/>
      <c r="E17" s="427" t="s">
        <v>23</v>
      </c>
      <c r="F17" s="421" t="s">
        <v>23</v>
      </c>
      <c r="G17" s="414"/>
      <c r="H17" s="220" t="str">
        <f t="shared" si="0"/>
        <v>-</v>
      </c>
      <c r="I17" s="204" t="str">
        <f t="shared" si="1"/>
        <v>-</v>
      </c>
      <c r="J17" s="180">
        <v>0</v>
      </c>
      <c r="K17" s="93">
        <f t="shared" ref="K17:K35" si="3">IF(AND(E17="Yes",F17="No"),C17,IF(AND(E17="Yes",N17="Yes"),T17,IF(AND(E17="Yes",N17="No"),C17,IF(E17="No",0,0))))</f>
        <v>0</v>
      </c>
      <c r="L17" s="113">
        <f t="shared" ref="L17:L35" si="4">IF(K17&gt;0,1,0)</f>
        <v>0</v>
      </c>
      <c r="M17" s="347">
        <f>(YEAR('2.Declaration'!$E$15)-YEAR(G17))*12+(MONTH('2.Declaration'!$E$15)-MONTH(G17))</f>
        <v>0</v>
      </c>
      <c r="N17" s="173" t="str">
        <f>IF(M17&lt;6,"No",IF(M17&gt;6,"Yes",IF(DAY(G17)&gt;=DAY('2.Declaration'!$E$15),"No","Yes")))</f>
        <v>No</v>
      </c>
      <c r="O17" s="347">
        <f>('2.Declaration'!$E$15-G17)</f>
        <v>0</v>
      </c>
      <c r="P17" s="222">
        <f t="shared" ref="P17:P35" si="5">J17/365</f>
        <v>0</v>
      </c>
      <c r="Q17" s="174">
        <f t="shared" ref="Q17:Q35" si="6">O17*P17*7%</f>
        <v>0</v>
      </c>
      <c r="R17" s="221">
        <f t="shared" si="2"/>
        <v>0</v>
      </c>
      <c r="S17" s="223">
        <f t="shared" ref="S17:S35" si="7">C17-R17</f>
        <v>0</v>
      </c>
      <c r="T17" s="97">
        <f t="shared" ref="T17:T35" si="8">IF(G17=0,0,IF(J17=0,0,IF(S17&lt;0,0,S17)))</f>
        <v>0</v>
      </c>
      <c r="W17" s="13"/>
      <c r="X17" s="13"/>
    </row>
    <row r="18" spans="1:24" ht="18" x14ac:dyDescent="0.25">
      <c r="A18" s="152"/>
      <c r="B18" s="89"/>
      <c r="C18" s="179">
        <v>0</v>
      </c>
      <c r="D18" s="412"/>
      <c r="E18" s="427" t="s">
        <v>23</v>
      </c>
      <c r="F18" s="421" t="s">
        <v>23</v>
      </c>
      <c r="G18" s="414"/>
      <c r="H18" s="220" t="str">
        <f t="shared" si="0"/>
        <v>-</v>
      </c>
      <c r="I18" s="204" t="str">
        <f t="shared" si="1"/>
        <v>-</v>
      </c>
      <c r="J18" s="180">
        <v>0</v>
      </c>
      <c r="K18" s="93">
        <f t="shared" si="3"/>
        <v>0</v>
      </c>
      <c r="L18" s="113">
        <f t="shared" si="4"/>
        <v>0</v>
      </c>
      <c r="M18" s="347">
        <f>(YEAR('2.Declaration'!$E$15)-YEAR(G18))*12+(MONTH('2.Declaration'!$E$15)-MONTH(G18))</f>
        <v>0</v>
      </c>
      <c r="N18" s="173" t="str">
        <f>IF(M18&lt;6,"No",IF(M18&gt;6,"Yes",IF(DAY(G18)&gt;=DAY('2.Declaration'!$E$15),"No","Yes")))</f>
        <v>No</v>
      </c>
      <c r="O18" s="347">
        <f>('2.Declaration'!$E$15-G18)</f>
        <v>0</v>
      </c>
      <c r="P18" s="222">
        <f t="shared" si="5"/>
        <v>0</v>
      </c>
      <c r="Q18" s="174">
        <f t="shared" si="6"/>
        <v>0</v>
      </c>
      <c r="R18" s="221">
        <f t="shared" si="2"/>
        <v>0</v>
      </c>
      <c r="S18" s="223">
        <f t="shared" si="7"/>
        <v>0</v>
      </c>
      <c r="T18" s="97">
        <f t="shared" si="8"/>
        <v>0</v>
      </c>
      <c r="W18" s="13"/>
      <c r="X18" s="13"/>
    </row>
    <row r="19" spans="1:24" ht="18" x14ac:dyDescent="0.25">
      <c r="B19" s="89"/>
      <c r="C19" s="179">
        <v>0</v>
      </c>
      <c r="D19" s="412"/>
      <c r="E19" s="427" t="s">
        <v>23</v>
      </c>
      <c r="F19" s="421" t="s">
        <v>23</v>
      </c>
      <c r="G19" s="414"/>
      <c r="H19" s="220" t="str">
        <f t="shared" si="0"/>
        <v>-</v>
      </c>
      <c r="I19" s="204" t="str">
        <f t="shared" si="1"/>
        <v>-</v>
      </c>
      <c r="J19" s="180">
        <v>0</v>
      </c>
      <c r="K19" s="93">
        <f t="shared" si="3"/>
        <v>0</v>
      </c>
      <c r="L19" s="113">
        <f t="shared" si="4"/>
        <v>0</v>
      </c>
      <c r="M19" s="347">
        <f>(YEAR('2.Declaration'!$E$15)-YEAR(G19))*12+(MONTH('2.Declaration'!$E$15)-MONTH(G19))</f>
        <v>0</v>
      </c>
      <c r="N19" s="173" t="str">
        <f>IF(M19&lt;6,"No",IF(M19&gt;6,"Yes",IF(DAY(G19)&gt;=DAY('2.Declaration'!$E$15),"No","Yes")))</f>
        <v>No</v>
      </c>
      <c r="O19" s="347">
        <f>('2.Declaration'!$E$15-G19)</f>
        <v>0</v>
      </c>
      <c r="P19" s="222">
        <f t="shared" si="5"/>
        <v>0</v>
      </c>
      <c r="Q19" s="174">
        <f t="shared" si="6"/>
        <v>0</v>
      </c>
      <c r="R19" s="221">
        <f t="shared" si="2"/>
        <v>0</v>
      </c>
      <c r="S19" s="223">
        <f t="shared" si="7"/>
        <v>0</v>
      </c>
      <c r="T19" s="97">
        <f t="shared" si="8"/>
        <v>0</v>
      </c>
      <c r="W19" s="13"/>
      <c r="X19" s="13"/>
    </row>
    <row r="20" spans="1:24" ht="18" x14ac:dyDescent="0.25">
      <c r="A20" s="152"/>
      <c r="B20" s="89"/>
      <c r="C20" s="179">
        <v>0</v>
      </c>
      <c r="D20" s="412"/>
      <c r="E20" s="427" t="s">
        <v>23</v>
      </c>
      <c r="F20" s="421" t="s">
        <v>23</v>
      </c>
      <c r="G20" s="414"/>
      <c r="H20" s="220" t="str">
        <f t="shared" si="0"/>
        <v>-</v>
      </c>
      <c r="I20" s="204" t="str">
        <f t="shared" si="1"/>
        <v>-</v>
      </c>
      <c r="J20" s="180">
        <v>0</v>
      </c>
      <c r="K20" s="93">
        <f t="shared" si="3"/>
        <v>0</v>
      </c>
      <c r="L20" s="113">
        <f t="shared" si="4"/>
        <v>0</v>
      </c>
      <c r="M20" s="347">
        <f>(YEAR('2.Declaration'!$E$15)-YEAR(G20))*12+(MONTH('2.Declaration'!$E$15)-MONTH(G20))</f>
        <v>0</v>
      </c>
      <c r="N20" s="173" t="str">
        <f>IF(M20&lt;6,"No",IF(M20&gt;6,"Yes",IF(DAY(G20)&gt;=DAY('2.Declaration'!$E$15),"No","Yes")))</f>
        <v>No</v>
      </c>
      <c r="O20" s="347">
        <f>('2.Declaration'!$E$15-G20)</f>
        <v>0</v>
      </c>
      <c r="P20" s="222">
        <f t="shared" si="5"/>
        <v>0</v>
      </c>
      <c r="Q20" s="174">
        <f t="shared" si="6"/>
        <v>0</v>
      </c>
      <c r="R20" s="221">
        <f t="shared" si="2"/>
        <v>0</v>
      </c>
      <c r="S20" s="223">
        <f t="shared" si="7"/>
        <v>0</v>
      </c>
      <c r="T20" s="97">
        <f t="shared" si="8"/>
        <v>0</v>
      </c>
      <c r="W20" s="13"/>
      <c r="X20" s="13"/>
    </row>
    <row r="21" spans="1:24" ht="18" x14ac:dyDescent="0.25">
      <c r="B21" s="89"/>
      <c r="C21" s="179">
        <v>0</v>
      </c>
      <c r="D21" s="412"/>
      <c r="E21" s="427" t="s">
        <v>23</v>
      </c>
      <c r="F21" s="421" t="s">
        <v>23</v>
      </c>
      <c r="G21" s="414"/>
      <c r="H21" s="220" t="str">
        <f t="shared" si="0"/>
        <v>-</v>
      </c>
      <c r="I21" s="204" t="str">
        <f t="shared" si="1"/>
        <v>-</v>
      </c>
      <c r="J21" s="180">
        <v>0</v>
      </c>
      <c r="K21" s="93">
        <f t="shared" si="3"/>
        <v>0</v>
      </c>
      <c r="L21" s="113">
        <f t="shared" si="4"/>
        <v>0</v>
      </c>
      <c r="M21" s="347">
        <f>(YEAR('2.Declaration'!$E$15)-YEAR(G21))*12+(MONTH('2.Declaration'!$E$15)-MONTH(G21))</f>
        <v>0</v>
      </c>
      <c r="N21" s="173" t="str">
        <f>IF(M21&lt;6,"No",IF(M21&gt;6,"Yes",IF(DAY(G21)&gt;=DAY('2.Declaration'!$E$15),"No","Yes")))</f>
        <v>No</v>
      </c>
      <c r="O21" s="347">
        <f>('2.Declaration'!$E$15-G21)</f>
        <v>0</v>
      </c>
      <c r="P21" s="222">
        <f t="shared" si="5"/>
        <v>0</v>
      </c>
      <c r="Q21" s="174">
        <f t="shared" si="6"/>
        <v>0</v>
      </c>
      <c r="R21" s="221">
        <f t="shared" si="2"/>
        <v>0</v>
      </c>
      <c r="S21" s="223">
        <f t="shared" si="7"/>
        <v>0</v>
      </c>
      <c r="T21" s="97">
        <f t="shared" si="8"/>
        <v>0</v>
      </c>
      <c r="W21" s="13"/>
      <c r="X21" s="13"/>
    </row>
    <row r="22" spans="1:24" ht="18" x14ac:dyDescent="0.25">
      <c r="A22" s="152"/>
      <c r="B22" s="89"/>
      <c r="C22" s="179">
        <v>0</v>
      </c>
      <c r="D22" s="412"/>
      <c r="E22" s="427" t="s">
        <v>23</v>
      </c>
      <c r="F22" s="421" t="s">
        <v>23</v>
      </c>
      <c r="G22" s="414"/>
      <c r="H22" s="220" t="str">
        <f t="shared" si="0"/>
        <v>-</v>
      </c>
      <c r="I22" s="204" t="str">
        <f t="shared" si="1"/>
        <v>-</v>
      </c>
      <c r="J22" s="180">
        <v>0</v>
      </c>
      <c r="K22" s="93">
        <f t="shared" si="3"/>
        <v>0</v>
      </c>
      <c r="L22" s="113">
        <f t="shared" si="4"/>
        <v>0</v>
      </c>
      <c r="M22" s="347">
        <f>(YEAR('2.Declaration'!$E$15)-YEAR(G22))*12+(MONTH('2.Declaration'!$E$15)-MONTH(G22))</f>
        <v>0</v>
      </c>
      <c r="N22" s="173" t="str">
        <f>IF(M22&lt;6,"No",IF(M22&gt;6,"Yes",IF(DAY(G22)&gt;=DAY('2.Declaration'!$E$15),"No","Yes")))</f>
        <v>No</v>
      </c>
      <c r="O22" s="347">
        <f>('2.Declaration'!$E$15-G22)</f>
        <v>0</v>
      </c>
      <c r="P22" s="222">
        <f t="shared" si="5"/>
        <v>0</v>
      </c>
      <c r="Q22" s="174">
        <f t="shared" si="6"/>
        <v>0</v>
      </c>
      <c r="R22" s="221">
        <f t="shared" si="2"/>
        <v>0</v>
      </c>
      <c r="S22" s="223">
        <f t="shared" si="7"/>
        <v>0</v>
      </c>
      <c r="T22" s="97">
        <f t="shared" si="8"/>
        <v>0</v>
      </c>
      <c r="W22" s="13"/>
      <c r="X22" s="13"/>
    </row>
    <row r="23" spans="1:24" ht="18" x14ac:dyDescent="0.25">
      <c r="B23" s="89"/>
      <c r="C23" s="179">
        <v>0</v>
      </c>
      <c r="D23" s="412"/>
      <c r="E23" s="427" t="s">
        <v>23</v>
      </c>
      <c r="F23" s="421" t="s">
        <v>23</v>
      </c>
      <c r="G23" s="414"/>
      <c r="H23" s="220" t="str">
        <f t="shared" si="0"/>
        <v>-</v>
      </c>
      <c r="I23" s="204" t="str">
        <f t="shared" si="1"/>
        <v>-</v>
      </c>
      <c r="J23" s="180">
        <v>0</v>
      </c>
      <c r="K23" s="93">
        <f t="shared" si="3"/>
        <v>0</v>
      </c>
      <c r="L23" s="113">
        <f t="shared" si="4"/>
        <v>0</v>
      </c>
      <c r="M23" s="347">
        <f>(YEAR('2.Declaration'!$E$15)-YEAR(G23))*12+(MONTH('2.Declaration'!$E$15)-MONTH(G23))</f>
        <v>0</v>
      </c>
      <c r="N23" s="173" t="str">
        <f>IF(M23&lt;6,"No",IF(M23&gt;6,"Yes",IF(DAY(G23)&gt;=DAY('2.Declaration'!$E$15),"No","Yes")))</f>
        <v>No</v>
      </c>
      <c r="O23" s="347">
        <f>('2.Declaration'!$E$15-G23)</f>
        <v>0</v>
      </c>
      <c r="P23" s="222">
        <f t="shared" si="5"/>
        <v>0</v>
      </c>
      <c r="Q23" s="174">
        <f t="shared" si="6"/>
        <v>0</v>
      </c>
      <c r="R23" s="221">
        <f t="shared" si="2"/>
        <v>0</v>
      </c>
      <c r="S23" s="223">
        <f t="shared" si="7"/>
        <v>0</v>
      </c>
      <c r="T23" s="97">
        <f t="shared" si="8"/>
        <v>0</v>
      </c>
      <c r="W23" s="13"/>
      <c r="X23" s="13"/>
    </row>
    <row r="24" spans="1:24" ht="18" x14ac:dyDescent="0.25">
      <c r="A24" s="152"/>
      <c r="B24" s="89"/>
      <c r="C24" s="179">
        <v>0</v>
      </c>
      <c r="D24" s="412"/>
      <c r="E24" s="427" t="s">
        <v>23</v>
      </c>
      <c r="F24" s="421" t="s">
        <v>23</v>
      </c>
      <c r="G24" s="414"/>
      <c r="H24" s="220" t="str">
        <f t="shared" si="0"/>
        <v>-</v>
      </c>
      <c r="I24" s="204" t="str">
        <f t="shared" si="1"/>
        <v>-</v>
      </c>
      <c r="J24" s="180">
        <v>0</v>
      </c>
      <c r="K24" s="93">
        <f t="shared" si="3"/>
        <v>0</v>
      </c>
      <c r="L24" s="113">
        <f t="shared" si="4"/>
        <v>0</v>
      </c>
      <c r="M24" s="347">
        <f>(YEAR('2.Declaration'!$E$15)-YEAR(G24))*12+(MONTH('2.Declaration'!$E$15)-MONTH(G24))</f>
        <v>0</v>
      </c>
      <c r="N24" s="173" t="str">
        <f>IF(M24&lt;6,"No",IF(M24&gt;6,"Yes",IF(DAY(G24)&gt;=DAY('2.Declaration'!$E$15),"No","Yes")))</f>
        <v>No</v>
      </c>
      <c r="O24" s="347">
        <f>('2.Declaration'!$E$15-G24)</f>
        <v>0</v>
      </c>
      <c r="P24" s="222">
        <f t="shared" si="5"/>
        <v>0</v>
      </c>
      <c r="Q24" s="174">
        <f t="shared" si="6"/>
        <v>0</v>
      </c>
      <c r="R24" s="221">
        <f t="shared" si="2"/>
        <v>0</v>
      </c>
      <c r="S24" s="223">
        <f t="shared" si="7"/>
        <v>0</v>
      </c>
      <c r="T24" s="97">
        <f t="shared" si="8"/>
        <v>0</v>
      </c>
      <c r="W24" s="13"/>
      <c r="X24" s="13"/>
    </row>
    <row r="25" spans="1:24" ht="18" x14ac:dyDescent="0.25">
      <c r="B25" s="89"/>
      <c r="C25" s="179">
        <v>0</v>
      </c>
      <c r="D25" s="412"/>
      <c r="E25" s="427" t="s">
        <v>23</v>
      </c>
      <c r="F25" s="421" t="s">
        <v>23</v>
      </c>
      <c r="G25" s="414"/>
      <c r="H25" s="220" t="str">
        <f t="shared" si="0"/>
        <v>-</v>
      </c>
      <c r="I25" s="204" t="str">
        <f t="shared" si="1"/>
        <v>-</v>
      </c>
      <c r="J25" s="180">
        <v>0</v>
      </c>
      <c r="K25" s="93">
        <f t="shared" si="3"/>
        <v>0</v>
      </c>
      <c r="L25" s="113">
        <f t="shared" si="4"/>
        <v>0</v>
      </c>
      <c r="M25" s="347">
        <f>(YEAR('2.Declaration'!$E$15)-YEAR(G25))*12+(MONTH('2.Declaration'!$E$15)-MONTH(G25))</f>
        <v>0</v>
      </c>
      <c r="N25" s="173" t="str">
        <f>IF(M25&lt;6,"No",IF(M25&gt;6,"Yes",IF(DAY(G25)&gt;=DAY('2.Declaration'!$E$15),"No","Yes")))</f>
        <v>No</v>
      </c>
      <c r="O25" s="347">
        <f>('2.Declaration'!$E$15-G25)</f>
        <v>0</v>
      </c>
      <c r="P25" s="222">
        <f t="shared" si="5"/>
        <v>0</v>
      </c>
      <c r="Q25" s="174">
        <f t="shared" si="6"/>
        <v>0</v>
      </c>
      <c r="R25" s="221">
        <f t="shared" si="2"/>
        <v>0</v>
      </c>
      <c r="S25" s="223">
        <f t="shared" si="7"/>
        <v>0</v>
      </c>
      <c r="T25" s="97">
        <f t="shared" si="8"/>
        <v>0</v>
      </c>
      <c r="W25" s="13"/>
      <c r="X25" s="13"/>
    </row>
    <row r="26" spans="1:24" ht="18" x14ac:dyDescent="0.25">
      <c r="A26" s="152"/>
      <c r="B26" s="89"/>
      <c r="C26" s="179">
        <v>0</v>
      </c>
      <c r="D26" s="412"/>
      <c r="E26" s="427" t="s">
        <v>23</v>
      </c>
      <c r="F26" s="421" t="s">
        <v>23</v>
      </c>
      <c r="G26" s="414"/>
      <c r="H26" s="220" t="str">
        <f t="shared" si="0"/>
        <v>-</v>
      </c>
      <c r="I26" s="204" t="str">
        <f t="shared" si="1"/>
        <v>-</v>
      </c>
      <c r="J26" s="180">
        <v>0</v>
      </c>
      <c r="K26" s="93">
        <f t="shared" si="3"/>
        <v>0</v>
      </c>
      <c r="L26" s="113">
        <f t="shared" si="4"/>
        <v>0</v>
      </c>
      <c r="M26" s="347">
        <f>(YEAR('2.Declaration'!$E$15)-YEAR(G26))*12+(MONTH('2.Declaration'!$E$15)-MONTH(G26))</f>
        <v>0</v>
      </c>
      <c r="N26" s="173" t="str">
        <f>IF(M26&lt;6,"No",IF(M26&gt;6,"Yes",IF(DAY(G26)&gt;=DAY('2.Declaration'!$E$15),"No","Yes")))</f>
        <v>No</v>
      </c>
      <c r="O26" s="347">
        <f>('2.Declaration'!$E$15-G26)</f>
        <v>0</v>
      </c>
      <c r="P26" s="222">
        <f t="shared" si="5"/>
        <v>0</v>
      </c>
      <c r="Q26" s="174">
        <f t="shared" si="6"/>
        <v>0</v>
      </c>
      <c r="R26" s="221">
        <f t="shared" si="2"/>
        <v>0</v>
      </c>
      <c r="S26" s="223">
        <f t="shared" si="7"/>
        <v>0</v>
      </c>
      <c r="T26" s="97">
        <f t="shared" si="8"/>
        <v>0</v>
      </c>
      <c r="W26" s="13"/>
      <c r="X26" s="13"/>
    </row>
    <row r="27" spans="1:24" ht="18" x14ac:dyDescent="0.25">
      <c r="B27" s="89"/>
      <c r="C27" s="179">
        <v>0</v>
      </c>
      <c r="D27" s="412"/>
      <c r="E27" s="427" t="s">
        <v>23</v>
      </c>
      <c r="F27" s="421" t="s">
        <v>23</v>
      </c>
      <c r="G27" s="414"/>
      <c r="H27" s="220" t="str">
        <f t="shared" si="0"/>
        <v>-</v>
      </c>
      <c r="I27" s="204" t="str">
        <f t="shared" si="1"/>
        <v>-</v>
      </c>
      <c r="J27" s="180">
        <v>0</v>
      </c>
      <c r="K27" s="93">
        <f t="shared" si="3"/>
        <v>0</v>
      </c>
      <c r="L27" s="113">
        <f t="shared" si="4"/>
        <v>0</v>
      </c>
      <c r="M27" s="347">
        <f>(YEAR('2.Declaration'!$E$15)-YEAR(G27))*12+(MONTH('2.Declaration'!$E$15)-MONTH(G27))</f>
        <v>0</v>
      </c>
      <c r="N27" s="173" t="str">
        <f>IF(M27&lt;6,"No",IF(M27&gt;6,"Yes",IF(DAY(G27)&gt;=DAY('2.Declaration'!$E$15),"No","Yes")))</f>
        <v>No</v>
      </c>
      <c r="O27" s="347">
        <f>('2.Declaration'!$E$15-G27)</f>
        <v>0</v>
      </c>
      <c r="P27" s="222">
        <f t="shared" si="5"/>
        <v>0</v>
      </c>
      <c r="Q27" s="174">
        <f t="shared" si="6"/>
        <v>0</v>
      </c>
      <c r="R27" s="221">
        <f t="shared" si="2"/>
        <v>0</v>
      </c>
      <c r="S27" s="223">
        <f t="shared" si="7"/>
        <v>0</v>
      </c>
      <c r="T27" s="97">
        <f t="shared" si="8"/>
        <v>0</v>
      </c>
      <c r="W27" s="13"/>
      <c r="X27" s="13"/>
    </row>
    <row r="28" spans="1:24" ht="18" x14ac:dyDescent="0.25">
      <c r="A28" s="152"/>
      <c r="B28" s="89"/>
      <c r="C28" s="179">
        <v>0</v>
      </c>
      <c r="D28" s="412"/>
      <c r="E28" s="427" t="s">
        <v>23</v>
      </c>
      <c r="F28" s="421" t="s">
        <v>23</v>
      </c>
      <c r="G28" s="414"/>
      <c r="H28" s="220" t="str">
        <f t="shared" si="0"/>
        <v>-</v>
      </c>
      <c r="I28" s="204" t="str">
        <f t="shared" si="1"/>
        <v>-</v>
      </c>
      <c r="J28" s="180">
        <v>0</v>
      </c>
      <c r="K28" s="93">
        <f t="shared" si="3"/>
        <v>0</v>
      </c>
      <c r="L28" s="113">
        <f t="shared" si="4"/>
        <v>0</v>
      </c>
      <c r="M28" s="347">
        <f>(YEAR('2.Declaration'!$E$15)-YEAR(G28))*12+(MONTH('2.Declaration'!$E$15)-MONTH(G28))</f>
        <v>0</v>
      </c>
      <c r="N28" s="173" t="str">
        <f>IF(M28&lt;6,"No",IF(M28&gt;6,"Yes",IF(DAY(G28)&gt;=DAY('2.Declaration'!$E$15),"No","Yes")))</f>
        <v>No</v>
      </c>
      <c r="O28" s="347">
        <f>('2.Declaration'!$E$15-G28)</f>
        <v>0</v>
      </c>
      <c r="P28" s="222">
        <f t="shared" si="5"/>
        <v>0</v>
      </c>
      <c r="Q28" s="174">
        <f t="shared" si="6"/>
        <v>0</v>
      </c>
      <c r="R28" s="221">
        <f t="shared" si="2"/>
        <v>0</v>
      </c>
      <c r="S28" s="223">
        <f t="shared" si="7"/>
        <v>0</v>
      </c>
      <c r="T28" s="97">
        <f t="shared" si="8"/>
        <v>0</v>
      </c>
      <c r="W28" s="13"/>
      <c r="X28" s="13"/>
    </row>
    <row r="29" spans="1:24" ht="18" x14ac:dyDescent="0.25">
      <c r="B29" s="89"/>
      <c r="C29" s="179">
        <v>0</v>
      </c>
      <c r="D29" s="412"/>
      <c r="E29" s="427" t="s">
        <v>23</v>
      </c>
      <c r="F29" s="421" t="s">
        <v>23</v>
      </c>
      <c r="G29" s="414"/>
      <c r="H29" s="220" t="str">
        <f t="shared" si="0"/>
        <v>-</v>
      </c>
      <c r="I29" s="204" t="str">
        <f t="shared" si="1"/>
        <v>-</v>
      </c>
      <c r="J29" s="180">
        <v>0</v>
      </c>
      <c r="K29" s="93">
        <f t="shared" si="3"/>
        <v>0</v>
      </c>
      <c r="L29" s="113">
        <f t="shared" si="4"/>
        <v>0</v>
      </c>
      <c r="M29" s="347">
        <f>(YEAR('2.Declaration'!$E$15)-YEAR(G29))*12+(MONTH('2.Declaration'!$E$15)-MONTH(G29))</f>
        <v>0</v>
      </c>
      <c r="N29" s="173" t="str">
        <f>IF(M29&lt;6,"No",IF(M29&gt;6,"Yes",IF(DAY(G29)&gt;=DAY('2.Declaration'!$E$15),"No","Yes")))</f>
        <v>No</v>
      </c>
      <c r="O29" s="347">
        <f>('2.Declaration'!$E$15-G29)</f>
        <v>0</v>
      </c>
      <c r="P29" s="222">
        <f t="shared" si="5"/>
        <v>0</v>
      </c>
      <c r="Q29" s="174">
        <f t="shared" si="6"/>
        <v>0</v>
      </c>
      <c r="R29" s="221">
        <f t="shared" si="2"/>
        <v>0</v>
      </c>
      <c r="S29" s="223">
        <f t="shared" si="7"/>
        <v>0</v>
      </c>
      <c r="T29" s="97">
        <f t="shared" si="8"/>
        <v>0</v>
      </c>
      <c r="W29" s="13"/>
      <c r="X29" s="13"/>
    </row>
    <row r="30" spans="1:24" ht="18" x14ac:dyDescent="0.25">
      <c r="A30" s="152"/>
      <c r="B30" s="89"/>
      <c r="C30" s="179">
        <v>0</v>
      </c>
      <c r="D30" s="412"/>
      <c r="E30" s="427" t="s">
        <v>23</v>
      </c>
      <c r="F30" s="421" t="s">
        <v>23</v>
      </c>
      <c r="G30" s="414"/>
      <c r="H30" s="220" t="str">
        <f t="shared" si="0"/>
        <v>-</v>
      </c>
      <c r="I30" s="204" t="str">
        <f t="shared" si="1"/>
        <v>-</v>
      </c>
      <c r="J30" s="180">
        <v>0</v>
      </c>
      <c r="K30" s="93">
        <f t="shared" si="3"/>
        <v>0</v>
      </c>
      <c r="L30" s="113">
        <f t="shared" si="4"/>
        <v>0</v>
      </c>
      <c r="M30" s="347">
        <f>(YEAR('2.Declaration'!$E$15)-YEAR(G30))*12+(MONTH('2.Declaration'!$E$15)-MONTH(G30))</f>
        <v>0</v>
      </c>
      <c r="N30" s="173" t="str">
        <f>IF(M30&lt;6,"No",IF(M30&gt;6,"Yes",IF(DAY(G30)&gt;=DAY('2.Declaration'!$E$15),"No","Yes")))</f>
        <v>No</v>
      </c>
      <c r="O30" s="347">
        <f>('2.Declaration'!$E$15-G30)</f>
        <v>0</v>
      </c>
      <c r="P30" s="222">
        <f t="shared" si="5"/>
        <v>0</v>
      </c>
      <c r="Q30" s="174">
        <f t="shared" si="6"/>
        <v>0</v>
      </c>
      <c r="R30" s="221">
        <f t="shared" si="2"/>
        <v>0</v>
      </c>
      <c r="S30" s="223">
        <f t="shared" si="7"/>
        <v>0</v>
      </c>
      <c r="T30" s="97">
        <f t="shared" si="8"/>
        <v>0</v>
      </c>
      <c r="W30" s="13"/>
      <c r="X30" s="13"/>
    </row>
    <row r="31" spans="1:24" ht="18" x14ac:dyDescent="0.25">
      <c r="B31" s="89"/>
      <c r="C31" s="179">
        <v>0</v>
      </c>
      <c r="D31" s="412"/>
      <c r="E31" s="427" t="s">
        <v>23</v>
      </c>
      <c r="F31" s="421" t="s">
        <v>23</v>
      </c>
      <c r="G31" s="414"/>
      <c r="H31" s="220" t="str">
        <f t="shared" si="0"/>
        <v>-</v>
      </c>
      <c r="I31" s="204" t="str">
        <f t="shared" si="1"/>
        <v>-</v>
      </c>
      <c r="J31" s="180">
        <v>0</v>
      </c>
      <c r="K31" s="93">
        <f t="shared" si="3"/>
        <v>0</v>
      </c>
      <c r="L31" s="113">
        <f t="shared" si="4"/>
        <v>0</v>
      </c>
      <c r="M31" s="347">
        <f>(YEAR('2.Declaration'!$E$15)-YEAR(G31))*12+(MONTH('2.Declaration'!$E$15)-MONTH(G31))</f>
        <v>0</v>
      </c>
      <c r="N31" s="173" t="str">
        <f>IF(M31&lt;6,"No",IF(M31&gt;6,"Yes",IF(DAY(G31)&gt;=DAY('2.Declaration'!$E$15),"No","Yes")))</f>
        <v>No</v>
      </c>
      <c r="O31" s="347">
        <f>('2.Declaration'!$E$15-G31)</f>
        <v>0</v>
      </c>
      <c r="P31" s="222">
        <f t="shared" si="5"/>
        <v>0</v>
      </c>
      <c r="Q31" s="174">
        <f t="shared" si="6"/>
        <v>0</v>
      </c>
      <c r="R31" s="221">
        <f t="shared" si="2"/>
        <v>0</v>
      </c>
      <c r="S31" s="223">
        <f t="shared" si="7"/>
        <v>0</v>
      </c>
      <c r="T31" s="97">
        <f t="shared" si="8"/>
        <v>0</v>
      </c>
      <c r="W31" s="13"/>
      <c r="X31" s="13"/>
    </row>
    <row r="32" spans="1:24" ht="18" x14ac:dyDescent="0.25">
      <c r="A32" s="152"/>
      <c r="B32" s="89"/>
      <c r="C32" s="179">
        <v>0</v>
      </c>
      <c r="D32" s="412"/>
      <c r="E32" s="427" t="s">
        <v>23</v>
      </c>
      <c r="F32" s="421" t="s">
        <v>23</v>
      </c>
      <c r="G32" s="414"/>
      <c r="H32" s="220" t="str">
        <f t="shared" si="0"/>
        <v>-</v>
      </c>
      <c r="I32" s="204" t="str">
        <f t="shared" si="1"/>
        <v>-</v>
      </c>
      <c r="J32" s="180">
        <v>0</v>
      </c>
      <c r="K32" s="93">
        <f t="shared" si="3"/>
        <v>0</v>
      </c>
      <c r="L32" s="113">
        <f t="shared" si="4"/>
        <v>0</v>
      </c>
      <c r="M32" s="347">
        <f>(YEAR('2.Declaration'!$E$15)-YEAR(G32))*12+(MONTH('2.Declaration'!$E$15)-MONTH(G32))</f>
        <v>0</v>
      </c>
      <c r="N32" s="173" t="str">
        <f>IF(M32&lt;6,"No",IF(M32&gt;6,"Yes",IF(DAY(G32)&gt;=DAY('2.Declaration'!$E$15),"No","Yes")))</f>
        <v>No</v>
      </c>
      <c r="O32" s="347">
        <f>('2.Declaration'!$E$15-G32)</f>
        <v>0</v>
      </c>
      <c r="P32" s="222">
        <f t="shared" si="5"/>
        <v>0</v>
      </c>
      <c r="Q32" s="174">
        <f t="shared" si="6"/>
        <v>0</v>
      </c>
      <c r="R32" s="221">
        <f t="shared" si="2"/>
        <v>0</v>
      </c>
      <c r="S32" s="223">
        <f t="shared" si="7"/>
        <v>0</v>
      </c>
      <c r="T32" s="97">
        <f t="shared" si="8"/>
        <v>0</v>
      </c>
      <c r="W32" s="13"/>
      <c r="X32" s="13"/>
    </row>
    <row r="33" spans="1:24" ht="18" x14ac:dyDescent="0.25">
      <c r="B33" s="89"/>
      <c r="C33" s="179">
        <v>0</v>
      </c>
      <c r="D33" s="412"/>
      <c r="E33" s="427" t="s">
        <v>23</v>
      </c>
      <c r="F33" s="421" t="s">
        <v>23</v>
      </c>
      <c r="G33" s="414"/>
      <c r="H33" s="220" t="str">
        <f t="shared" si="0"/>
        <v>-</v>
      </c>
      <c r="I33" s="204" t="str">
        <f t="shared" si="1"/>
        <v>-</v>
      </c>
      <c r="J33" s="180">
        <v>0</v>
      </c>
      <c r="K33" s="93">
        <f t="shared" si="3"/>
        <v>0</v>
      </c>
      <c r="L33" s="113">
        <f t="shared" si="4"/>
        <v>0</v>
      </c>
      <c r="M33" s="347">
        <f>(YEAR('2.Declaration'!$E$15)-YEAR(G33))*12+(MONTH('2.Declaration'!$E$15)-MONTH(G33))</f>
        <v>0</v>
      </c>
      <c r="N33" s="173" t="str">
        <f>IF(M33&lt;6,"No",IF(M33&gt;6,"Yes",IF(DAY(G33)&gt;=DAY('2.Declaration'!$E$15),"No","Yes")))</f>
        <v>No</v>
      </c>
      <c r="O33" s="347">
        <f>('2.Declaration'!$E$15-G33)</f>
        <v>0</v>
      </c>
      <c r="P33" s="222">
        <f t="shared" si="5"/>
        <v>0</v>
      </c>
      <c r="Q33" s="174">
        <f t="shared" si="6"/>
        <v>0</v>
      </c>
      <c r="R33" s="221">
        <f t="shared" si="2"/>
        <v>0</v>
      </c>
      <c r="S33" s="223">
        <f t="shared" si="7"/>
        <v>0</v>
      </c>
      <c r="T33" s="97">
        <f t="shared" si="8"/>
        <v>0</v>
      </c>
      <c r="W33" s="13"/>
      <c r="X33" s="13"/>
    </row>
    <row r="34" spans="1:24" ht="18" x14ac:dyDescent="0.25">
      <c r="A34" s="152"/>
      <c r="B34" s="89"/>
      <c r="C34" s="179">
        <v>0</v>
      </c>
      <c r="D34" s="412"/>
      <c r="E34" s="427" t="s">
        <v>23</v>
      </c>
      <c r="F34" s="421" t="s">
        <v>23</v>
      </c>
      <c r="G34" s="414"/>
      <c r="H34" s="220" t="str">
        <f t="shared" si="0"/>
        <v>-</v>
      </c>
      <c r="I34" s="204" t="str">
        <f t="shared" si="1"/>
        <v>-</v>
      </c>
      <c r="J34" s="180">
        <v>0</v>
      </c>
      <c r="K34" s="93">
        <f t="shared" si="3"/>
        <v>0</v>
      </c>
      <c r="L34" s="113">
        <f t="shared" si="4"/>
        <v>0</v>
      </c>
      <c r="M34" s="347">
        <f>(YEAR('2.Declaration'!$E$15)-YEAR(G34))*12+(MONTH('2.Declaration'!$E$15)-MONTH(G34))</f>
        <v>0</v>
      </c>
      <c r="N34" s="173" t="str">
        <f>IF(M34&lt;6,"No",IF(M34&gt;6,"Yes",IF(DAY(G34)&gt;=DAY('2.Declaration'!$E$15),"No","Yes")))</f>
        <v>No</v>
      </c>
      <c r="O34" s="347">
        <f>('2.Declaration'!$E$15-G34)</f>
        <v>0</v>
      </c>
      <c r="P34" s="222">
        <f t="shared" si="5"/>
        <v>0</v>
      </c>
      <c r="Q34" s="174">
        <f t="shared" si="6"/>
        <v>0</v>
      </c>
      <c r="R34" s="221">
        <f t="shared" si="2"/>
        <v>0</v>
      </c>
      <c r="S34" s="223">
        <f t="shared" si="7"/>
        <v>0</v>
      </c>
      <c r="T34" s="97">
        <f t="shared" si="8"/>
        <v>0</v>
      </c>
      <c r="W34" s="13"/>
      <c r="X34" s="13"/>
    </row>
    <row r="35" spans="1:24" ht="18" x14ac:dyDescent="0.25">
      <c r="B35" s="89"/>
      <c r="C35" s="179">
        <v>0</v>
      </c>
      <c r="D35" s="412"/>
      <c r="E35" s="427" t="s">
        <v>23</v>
      </c>
      <c r="F35" s="421" t="s">
        <v>23</v>
      </c>
      <c r="G35" s="414"/>
      <c r="H35" s="220" t="str">
        <f t="shared" si="0"/>
        <v>-</v>
      </c>
      <c r="I35" s="204" t="str">
        <f t="shared" si="1"/>
        <v>-</v>
      </c>
      <c r="J35" s="180">
        <v>0</v>
      </c>
      <c r="K35" s="93">
        <f t="shared" si="3"/>
        <v>0</v>
      </c>
      <c r="L35" s="113">
        <f t="shared" si="4"/>
        <v>0</v>
      </c>
      <c r="M35" s="347">
        <f>(YEAR('2.Declaration'!$E$15)-YEAR(G35))*12+(MONTH('2.Declaration'!$E$15)-MONTH(G35))</f>
        <v>0</v>
      </c>
      <c r="N35" s="173" t="str">
        <f>IF(M35&lt;6,"No",IF(M35&gt;6,"Yes",IF(DAY(G35)&gt;=DAY('2.Declaration'!$E$15),"No","Yes")))</f>
        <v>No</v>
      </c>
      <c r="O35" s="347">
        <f>('2.Declaration'!$E$15-G35)</f>
        <v>0</v>
      </c>
      <c r="P35" s="222">
        <f t="shared" si="5"/>
        <v>0</v>
      </c>
      <c r="Q35" s="174">
        <f t="shared" si="6"/>
        <v>0</v>
      </c>
      <c r="R35" s="221">
        <f t="shared" si="2"/>
        <v>0</v>
      </c>
      <c r="S35" s="223">
        <f t="shared" si="7"/>
        <v>0</v>
      </c>
      <c r="T35" s="97">
        <f t="shared" si="8"/>
        <v>0</v>
      </c>
      <c r="W35" s="13"/>
      <c r="X35" s="13"/>
    </row>
    <row r="36" spans="1:24" ht="15" customHeight="1" x14ac:dyDescent="0.25">
      <c r="B36" s="548" t="s">
        <v>163</v>
      </c>
      <c r="C36" s="549"/>
      <c r="D36" s="549"/>
      <c r="E36" s="549"/>
      <c r="F36" s="549"/>
      <c r="G36" s="549"/>
      <c r="H36" s="549"/>
      <c r="K36" s="116">
        <f>SUM(K16:K35)</f>
        <v>0</v>
      </c>
      <c r="L36" s="183">
        <f>SUM(L16:L35)</f>
        <v>0</v>
      </c>
      <c r="Q36" s="68"/>
      <c r="X36" s="13"/>
    </row>
    <row r="37" spans="1:24" x14ac:dyDescent="0.25"/>
    <row r="38" spans="1:24" ht="18" x14ac:dyDescent="0.25">
      <c r="B38" s="500" t="s">
        <v>231</v>
      </c>
      <c r="C38" s="500"/>
      <c r="D38" s="500"/>
      <c r="E38" s="500"/>
      <c r="F38" s="500"/>
      <c r="G38" s="500"/>
      <c r="H38" s="500"/>
      <c r="I38" s="500"/>
      <c r="J38" s="500"/>
      <c r="K38" s="570"/>
      <c r="L38" s="70"/>
      <c r="M38" s="216"/>
      <c r="O38" s="67"/>
      <c r="P38" s="68"/>
      <c r="R38" s="13"/>
      <c r="S38" s="13"/>
      <c r="T38" s="13"/>
      <c r="U38" s="13"/>
      <c r="V38" s="13"/>
      <c r="W38" s="13"/>
      <c r="X38" s="13"/>
    </row>
    <row r="39" spans="1:24" x14ac:dyDescent="0.25">
      <c r="B39" s="69"/>
      <c r="C39" s="69"/>
      <c r="D39" s="69"/>
      <c r="E39" s="69"/>
      <c r="F39" s="69"/>
      <c r="G39" s="70"/>
      <c r="H39" s="70"/>
      <c r="I39" s="70"/>
      <c r="J39" s="70"/>
      <c r="K39" s="70"/>
      <c r="L39" s="85"/>
      <c r="M39" s="216"/>
      <c r="O39" s="68"/>
      <c r="P39" s="68"/>
      <c r="R39" s="13"/>
      <c r="S39" s="13"/>
      <c r="T39" s="13"/>
      <c r="U39" s="13"/>
      <c r="V39" s="13"/>
      <c r="W39" s="13"/>
      <c r="X39" s="13"/>
    </row>
    <row r="40" spans="1:24" x14ac:dyDescent="0.25">
      <c r="B40" s="69"/>
      <c r="C40" s="69"/>
      <c r="D40" s="69"/>
      <c r="E40" s="69"/>
      <c r="F40" s="69"/>
      <c r="G40" s="70"/>
      <c r="H40" s="70"/>
      <c r="I40" s="70"/>
      <c r="J40" s="70"/>
      <c r="K40" s="70"/>
      <c r="L40" s="85"/>
      <c r="M40" s="216"/>
      <c r="O40" s="68"/>
      <c r="P40" s="68"/>
      <c r="R40" s="13"/>
      <c r="S40" s="13"/>
      <c r="T40" s="13"/>
      <c r="U40" s="13"/>
      <c r="V40" s="13"/>
      <c r="W40" s="13"/>
      <c r="X40" s="13"/>
    </row>
    <row r="41" spans="1:24" x14ac:dyDescent="0.25">
      <c r="B41" s="69"/>
      <c r="C41" s="69"/>
      <c r="D41" s="69"/>
      <c r="E41" s="69"/>
      <c r="F41" s="69"/>
      <c r="G41" s="70"/>
      <c r="H41" s="70"/>
      <c r="I41" s="70"/>
      <c r="J41" s="70"/>
      <c r="K41" s="70"/>
      <c r="L41" s="85"/>
      <c r="M41" s="216"/>
      <c r="O41" s="68"/>
      <c r="P41" s="68"/>
      <c r="R41" s="13"/>
      <c r="S41" s="13"/>
      <c r="T41" s="13"/>
      <c r="U41" s="13"/>
      <c r="V41" s="13"/>
      <c r="W41" s="13"/>
      <c r="X41" s="13"/>
    </row>
    <row r="42" spans="1:24" x14ac:dyDescent="0.25">
      <c r="B42" s="69"/>
      <c r="C42" s="69"/>
      <c r="D42" s="69"/>
      <c r="E42" s="69"/>
      <c r="F42" s="69"/>
      <c r="G42" s="70"/>
      <c r="H42" s="70"/>
      <c r="I42" s="70"/>
      <c r="J42" s="70"/>
      <c r="K42" s="70"/>
      <c r="L42" s="85"/>
      <c r="M42" s="216"/>
      <c r="O42" s="68"/>
      <c r="P42" s="68"/>
      <c r="R42" s="13"/>
      <c r="S42" s="13"/>
      <c r="T42" s="13"/>
      <c r="U42" s="13"/>
      <c r="V42" s="13"/>
      <c r="W42" s="13"/>
      <c r="X42" s="13"/>
    </row>
    <row r="43" spans="1:24" x14ac:dyDescent="0.25">
      <c r="B43" s="69"/>
      <c r="C43" s="69"/>
      <c r="D43" s="69"/>
      <c r="E43" s="69"/>
      <c r="F43" s="69"/>
      <c r="G43" s="70"/>
      <c r="H43" s="70"/>
      <c r="I43" s="70"/>
      <c r="J43" s="70"/>
      <c r="K43" s="70"/>
      <c r="L43" s="85"/>
      <c r="M43" s="216"/>
      <c r="O43" s="68"/>
      <c r="P43" s="68"/>
      <c r="R43" s="13"/>
      <c r="S43" s="13"/>
      <c r="T43" s="13"/>
      <c r="U43" s="13"/>
      <c r="V43" s="13"/>
      <c r="W43" s="13"/>
      <c r="X43" s="13"/>
    </row>
    <row r="44" spans="1:24" x14ac:dyDescent="0.25">
      <c r="B44" s="69"/>
      <c r="C44" s="69"/>
      <c r="D44" s="69"/>
      <c r="E44" s="69"/>
      <c r="F44" s="69"/>
      <c r="G44" s="70"/>
      <c r="H44" s="70"/>
      <c r="I44" s="70"/>
      <c r="J44" s="70"/>
      <c r="K44" s="70"/>
      <c r="L44" s="85"/>
      <c r="M44" s="216"/>
      <c r="O44" s="68"/>
      <c r="P44" s="68"/>
      <c r="R44" s="13"/>
      <c r="S44" s="13"/>
      <c r="T44" s="13"/>
      <c r="U44" s="13"/>
      <c r="V44" s="13"/>
      <c r="W44" s="13"/>
      <c r="X44" s="13"/>
    </row>
    <row r="45" spans="1:24" x14ac:dyDescent="0.25">
      <c r="B45" s="69"/>
      <c r="C45" s="69"/>
      <c r="D45" s="69"/>
      <c r="E45" s="69"/>
      <c r="F45" s="69"/>
      <c r="G45" s="70"/>
      <c r="H45" s="70"/>
      <c r="I45" s="70"/>
      <c r="J45" s="70"/>
      <c r="K45" s="70"/>
      <c r="L45" s="85"/>
      <c r="M45" s="216"/>
      <c r="O45" s="68"/>
      <c r="P45" s="68"/>
      <c r="R45" s="13"/>
      <c r="S45" s="13"/>
      <c r="T45" s="13"/>
      <c r="U45" s="13"/>
      <c r="V45" s="13"/>
      <c r="W45" s="13"/>
      <c r="X45" s="13"/>
    </row>
    <row r="46" spans="1:24" hidden="1" x14ac:dyDescent="0.25">
      <c r="B46" s="69"/>
      <c r="C46" s="69"/>
      <c r="D46" s="69"/>
      <c r="E46" s="69"/>
      <c r="F46" s="69"/>
      <c r="G46" s="70"/>
      <c r="H46" s="70"/>
      <c r="I46" s="70"/>
      <c r="J46" s="70"/>
      <c r="K46" s="70"/>
      <c r="L46" s="85"/>
      <c r="M46" s="216"/>
      <c r="O46" s="68"/>
      <c r="P46" s="68"/>
      <c r="R46" s="13"/>
      <c r="S46" s="13"/>
      <c r="T46" s="13"/>
      <c r="U46" s="13"/>
      <c r="V46" s="13"/>
      <c r="W46" s="13"/>
      <c r="X46" s="13"/>
    </row>
    <row r="47" spans="1:24" hidden="1" x14ac:dyDescent="0.25">
      <c r="B47" s="69"/>
      <c r="C47" s="69"/>
      <c r="D47" s="69"/>
      <c r="E47" s="69"/>
      <c r="F47" s="69"/>
      <c r="G47" s="70"/>
      <c r="H47" s="70"/>
      <c r="I47" s="70"/>
      <c r="J47" s="70"/>
      <c r="K47" s="70"/>
      <c r="L47" s="85"/>
      <c r="M47" s="216"/>
      <c r="O47" s="68"/>
      <c r="P47" s="68"/>
      <c r="R47" s="13"/>
      <c r="S47" s="13"/>
      <c r="T47" s="13"/>
      <c r="U47" s="13"/>
      <c r="V47" s="13"/>
      <c r="W47" s="13"/>
      <c r="X47" s="13"/>
    </row>
    <row r="48" spans="1:24" hidden="1" x14ac:dyDescent="0.25">
      <c r="B48" s="69"/>
      <c r="C48" s="69"/>
      <c r="D48" s="69"/>
      <c r="E48" s="69"/>
      <c r="F48" s="69"/>
      <c r="G48" s="70"/>
      <c r="H48" s="70"/>
      <c r="I48" s="70"/>
      <c r="J48" s="70"/>
      <c r="K48" s="70"/>
      <c r="L48" s="85"/>
      <c r="M48" s="216"/>
      <c r="O48" s="68"/>
      <c r="P48" s="68"/>
      <c r="R48" s="13"/>
      <c r="S48" s="13"/>
      <c r="T48" s="13"/>
      <c r="U48" s="13"/>
      <c r="V48" s="13"/>
      <c r="W48" s="13"/>
      <c r="X48" s="13"/>
    </row>
    <row r="49" spans="2:24" hidden="1" x14ac:dyDescent="0.25">
      <c r="B49" s="69"/>
      <c r="C49" s="69"/>
      <c r="D49" s="69"/>
      <c r="E49" s="69"/>
      <c r="F49" s="69"/>
      <c r="G49" s="70"/>
      <c r="H49" s="70"/>
      <c r="I49" s="70"/>
      <c r="J49" s="70"/>
      <c r="K49" s="70"/>
      <c r="L49" s="85"/>
      <c r="M49" s="216"/>
      <c r="O49" s="68"/>
      <c r="P49" s="68"/>
      <c r="R49" s="13"/>
      <c r="S49" s="13"/>
      <c r="T49" s="13"/>
      <c r="U49" s="13"/>
      <c r="V49" s="13"/>
      <c r="W49" s="13"/>
      <c r="X49" s="13"/>
    </row>
    <row r="50" spans="2:24" hidden="1" x14ac:dyDescent="0.25">
      <c r="B50" s="69"/>
      <c r="C50" s="69"/>
      <c r="D50" s="69"/>
      <c r="E50" s="69"/>
      <c r="F50" s="69"/>
      <c r="G50" s="70"/>
      <c r="H50" s="70"/>
      <c r="I50" s="70"/>
      <c r="J50" s="70"/>
      <c r="K50" s="70"/>
      <c r="L50" s="85"/>
      <c r="M50" s="216"/>
      <c r="O50" s="68"/>
      <c r="P50" s="68"/>
      <c r="R50" s="13"/>
      <c r="S50" s="13"/>
      <c r="T50" s="13"/>
      <c r="U50" s="13"/>
      <c r="V50" s="13"/>
      <c r="W50" s="13"/>
      <c r="X50" s="13"/>
    </row>
    <row r="51" spans="2:24" hidden="1" x14ac:dyDescent="0.25">
      <c r="B51" s="69"/>
      <c r="C51" s="69"/>
      <c r="D51" s="69"/>
      <c r="E51" s="69"/>
      <c r="F51" s="69"/>
      <c r="G51" s="70"/>
      <c r="H51" s="70"/>
      <c r="I51" s="70"/>
      <c r="J51" s="70"/>
      <c r="K51" s="70"/>
      <c r="L51" s="70"/>
      <c r="M51" s="216"/>
    </row>
    <row r="52" spans="2:24" hidden="1" x14ac:dyDescent="0.25">
      <c r="B52" s="224"/>
      <c r="C52" s="224"/>
      <c r="D52" s="224"/>
      <c r="E52" s="224"/>
      <c r="F52" s="224"/>
    </row>
    <row r="53" spans="2:24" hidden="1" x14ac:dyDescent="0.25"/>
    <row r="54" spans="2:24" hidden="1" x14ac:dyDescent="0.25"/>
  </sheetData>
  <sheetProtection algorithmName="SHA-512" hashValue="3yRiJUQ+CXLiIb9VVGs6Q6DoizGA36OrcO8lhp3DM4YuzTXR1mHHnwa2QHVad3Fq2o+BHy9jnAwn+trsbHCg/Q==" saltValue="3lpko23BWD1ENsKYohvI/g==" spinCount="100000" sheet="1" objects="1" scenarios="1"/>
  <mergeCells count="10">
    <mergeCell ref="B38:K38"/>
    <mergeCell ref="B10:E10"/>
    <mergeCell ref="B11:H11"/>
    <mergeCell ref="B36:H36"/>
    <mergeCell ref="C2:E2"/>
    <mergeCell ref="C3:E3"/>
    <mergeCell ref="C4:E4"/>
    <mergeCell ref="B8:K8"/>
    <mergeCell ref="B9:G9"/>
    <mergeCell ref="B7:H7"/>
  </mergeCells>
  <conditionalFormatting sqref="F16:F35">
    <cfRule type="expression" dxfId="38" priority="4">
      <formula>$E16="Yes"</formula>
    </cfRule>
  </conditionalFormatting>
  <conditionalFormatting sqref="G16:G35">
    <cfRule type="expression" dxfId="37" priority="3">
      <formula>$F16="Yes"</formula>
    </cfRule>
  </conditionalFormatting>
  <conditionalFormatting sqref="J16:J35">
    <cfRule type="expression" dxfId="36" priority="2">
      <formula>$I16="To apportion GST claim"</formula>
    </cfRule>
  </conditionalFormatting>
  <conditionalFormatting sqref="E16:E35">
    <cfRule type="expression" dxfId="35" priority="1">
      <formula>$D16=""</formula>
    </cfRule>
  </conditionalFormatting>
  <dataValidations count="8">
    <dataValidation allowBlank="1" showInputMessage="1" showErrorMessage="1" prompt="If you have sold the property before GST registration, answer &quot;No&quot; for this question." sqref="E15"/>
    <dataValidation allowBlank="1" showInputMessage="1" showErrorMessage="1" prompt="# Refer to the formula above for the input tax allowable" sqref="K15"/>
    <dataValidation type="decimal" operator="greaterThanOrEqual" allowBlank="1" showInputMessage="1" showErrorMessage="1" sqref="C16:C35">
      <formula1>0</formula1>
    </dataValidation>
    <dataValidation type="list" allowBlank="1" showInputMessage="1" showErrorMessage="1" sqref="E16:F35">
      <formula1>$O$1:$O$3</formula1>
    </dataValidation>
    <dataValidation allowBlank="1" showInputMessage="1" showErrorMessage="1" prompt="For simplification purpose and unless you can prove otherwise, the Comptroller shall take the date when the construction is completed as the date when the constructed property is put into use. " sqref="G15"/>
    <dataValidation operator="greaterThanOrEqual" allowBlank="1" showInputMessage="1" showErrorMessage="1" error="The goods are acquired within 6 months from_x000a_ GST registration. Please use other apportionment formula." sqref="D16:D35"/>
    <dataValidation operator="greaterThanOrEqual" allowBlank="1" showInputMessage="1" showErrorMessage="1" sqref="K16:K35"/>
    <dataValidation type="whole" operator="greaterThanOrEqual" allowBlank="1" showInputMessage="1" showErrorMessage="1" sqref="L16:L35">
      <formula1>0</formula1>
    </dataValidation>
  </dataValidations>
  <pageMargins left="0.7" right="0.7" top="0.75" bottom="0.75" header="0.3" footer="0.3"/>
  <pageSetup paperSize="9" scale="28" orientation="landscape" horizontalDpi="4294967294" vertic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20"/>
  <sheetViews>
    <sheetView showGridLines="0" showRowColHeaders="0" zoomScale="80" zoomScaleNormal="80" workbookViewId="0">
      <selection activeCell="F14" sqref="F14"/>
    </sheetView>
  </sheetViews>
  <sheetFormatPr defaultColWidth="0" defaultRowHeight="15" customHeight="1" zeroHeight="1" x14ac:dyDescent="0.25"/>
  <cols>
    <col min="1" max="1" width="9.140625" customWidth="1"/>
    <col min="2" max="2" width="41.7109375" customWidth="1"/>
    <col min="3" max="3" width="19.7109375" customWidth="1"/>
    <col min="4" max="4" width="20" customWidth="1"/>
    <col min="5" max="5" width="21.5703125" customWidth="1"/>
    <col min="6" max="6" width="39.28515625" style="13" customWidth="1"/>
    <col min="7" max="7" width="58.28515625" customWidth="1"/>
    <col min="8" max="8" width="41" customWidth="1"/>
    <col min="9" max="9" width="47.140625" customWidth="1"/>
    <col min="10" max="12" width="19.7109375" hidden="1" customWidth="1"/>
    <col min="13" max="13" width="22.28515625" hidden="1" customWidth="1"/>
    <col min="14" max="14" width="23.42578125" hidden="1" customWidth="1"/>
    <col min="15" max="15" width="35.7109375" hidden="1" customWidth="1"/>
    <col min="16" max="16" width="17.85546875" hidden="1" customWidth="1"/>
    <col min="17" max="17" width="11.5703125" style="186" hidden="1" customWidth="1"/>
    <col min="18" max="18" width="11.85546875" style="186" hidden="1" customWidth="1"/>
    <col min="19" max="19" width="16.85546875" style="186" hidden="1" customWidth="1"/>
    <col min="20" max="26" width="9.140625" style="186" hidden="1"/>
    <col min="27" max="16383" width="9.140625" hidden="1"/>
  </cols>
  <sheetData>
    <row r="1" spans="1:42" s="13" customFormat="1" x14ac:dyDescent="0.25">
      <c r="S1" s="71"/>
      <c r="T1" s="71"/>
    </row>
    <row r="2" spans="1:42" s="13" customFormat="1" ht="18" x14ac:dyDescent="0.25">
      <c r="B2" s="73" t="s">
        <v>3</v>
      </c>
      <c r="C2" s="531">
        <f>'2.Declaration'!E7</f>
        <v>0</v>
      </c>
      <c r="D2" s="531"/>
      <c r="E2" s="531"/>
      <c r="F2" s="27"/>
      <c r="G2" s="27"/>
      <c r="H2" s="27"/>
      <c r="S2" s="68"/>
      <c r="T2" s="68"/>
    </row>
    <row r="3" spans="1:42" s="13" customFormat="1" ht="18" x14ac:dyDescent="0.25">
      <c r="B3" s="75" t="s">
        <v>4</v>
      </c>
      <c r="C3" s="532">
        <f>'2.Declaration'!E11</f>
        <v>0</v>
      </c>
      <c r="D3" s="533"/>
      <c r="E3" s="533"/>
      <c r="F3" s="76"/>
      <c r="G3" s="27"/>
      <c r="H3" s="27"/>
      <c r="S3" s="68"/>
      <c r="T3" s="68"/>
    </row>
    <row r="4" spans="1:42" s="13" customFormat="1" ht="18" x14ac:dyDescent="0.25">
      <c r="B4" s="77" t="s">
        <v>11</v>
      </c>
      <c r="C4" s="505">
        <f>'2.Declaration'!E15</f>
        <v>0</v>
      </c>
      <c r="D4" s="506"/>
      <c r="E4" s="506"/>
      <c r="F4" s="78"/>
      <c r="G4" s="31"/>
      <c r="H4" s="31"/>
      <c r="S4" s="68"/>
      <c r="T4" s="68"/>
    </row>
    <row r="5" spans="1:42" x14ac:dyDescent="0.25">
      <c r="F5"/>
    </row>
    <row r="6" spans="1:42" ht="18" x14ac:dyDescent="0.25">
      <c r="B6" s="225" t="s">
        <v>74</v>
      </c>
      <c r="C6" s="226"/>
      <c r="D6" s="226"/>
      <c r="E6" s="226"/>
      <c r="F6" s="226"/>
      <c r="G6" s="226"/>
      <c r="H6" s="227"/>
      <c r="I6" s="13"/>
      <c r="J6" s="13"/>
      <c r="K6" s="13"/>
      <c r="L6" s="13"/>
      <c r="M6" s="13"/>
      <c r="N6" s="13"/>
    </row>
    <row r="7" spans="1:42" ht="69.75" customHeight="1" x14ac:dyDescent="0.25">
      <c r="B7" s="568" t="s">
        <v>215</v>
      </c>
      <c r="C7" s="575"/>
      <c r="D7" s="575"/>
      <c r="E7" s="575"/>
      <c r="F7" s="575"/>
      <c r="G7" s="575"/>
      <c r="H7" s="576"/>
      <c r="I7" s="23"/>
      <c r="J7" s="23"/>
      <c r="K7" s="23"/>
      <c r="L7" s="23"/>
      <c r="M7" s="23"/>
      <c r="N7" s="23"/>
      <c r="O7" s="64"/>
      <c r="P7" s="228" t="s">
        <v>75</v>
      </c>
      <c r="Q7" s="229"/>
      <c r="R7" s="229"/>
    </row>
    <row r="8" spans="1:42" s="17" customFormat="1" ht="18" customHeight="1" x14ac:dyDescent="0.25">
      <c r="B8" s="522" t="s">
        <v>158</v>
      </c>
      <c r="C8" s="523"/>
      <c r="D8" s="523"/>
      <c r="E8" s="523"/>
      <c r="F8" s="523"/>
      <c r="G8" s="523"/>
      <c r="H8" s="524"/>
      <c r="I8" s="81"/>
      <c r="J8" s="81"/>
      <c r="K8" s="81"/>
      <c r="L8" s="81"/>
      <c r="M8" s="81"/>
      <c r="N8" s="81"/>
      <c r="O8" s="230"/>
      <c r="P8" s="148" t="s">
        <v>76</v>
      </c>
      <c r="Q8" s="143"/>
      <c r="R8" s="216"/>
      <c r="S8" s="216"/>
      <c r="T8" s="216"/>
      <c r="U8" s="216"/>
      <c r="V8" s="74"/>
      <c r="W8" s="67"/>
      <c r="X8" s="143"/>
      <c r="Y8" s="74"/>
      <c r="AA8" s="67"/>
      <c r="AB8" s="67"/>
      <c r="AC8" s="67"/>
      <c r="AD8" s="67"/>
      <c r="AE8" s="67"/>
      <c r="AF8" s="67"/>
      <c r="AG8" s="67"/>
      <c r="AH8" s="67"/>
      <c r="AI8" s="67"/>
      <c r="AJ8" s="67"/>
      <c r="AK8" s="67"/>
      <c r="AL8" s="67"/>
      <c r="AM8" s="68"/>
      <c r="AN8" s="68"/>
      <c r="AO8" s="68"/>
      <c r="AP8" s="68"/>
    </row>
    <row r="9" spans="1:42" s="17" customFormat="1" ht="18" customHeight="1" x14ac:dyDescent="0.25">
      <c r="B9" s="543" t="s">
        <v>77</v>
      </c>
      <c r="C9" s="523"/>
      <c r="D9" s="523"/>
      <c r="E9" s="523"/>
      <c r="F9" s="523"/>
      <c r="G9" s="523"/>
      <c r="H9" s="524"/>
      <c r="I9" s="81"/>
      <c r="J9" s="81"/>
      <c r="K9" s="81"/>
      <c r="L9" s="81"/>
      <c r="M9" s="81"/>
      <c r="N9" s="81"/>
      <c r="O9" s="230"/>
      <c r="P9" s="148" t="s">
        <v>10</v>
      </c>
      <c r="Q9" s="148"/>
      <c r="R9" s="216"/>
      <c r="S9" s="216"/>
      <c r="T9" s="216"/>
      <c r="U9" s="216"/>
      <c r="V9" s="67"/>
      <c r="W9" s="67"/>
      <c r="X9" s="148"/>
      <c r="AA9" s="67"/>
      <c r="AB9" s="67"/>
      <c r="AC9" s="67"/>
      <c r="AD9" s="67"/>
      <c r="AE9" s="67"/>
      <c r="AF9" s="67"/>
      <c r="AG9" s="67"/>
      <c r="AH9" s="67"/>
      <c r="AI9" s="67"/>
      <c r="AJ9" s="67"/>
      <c r="AK9" s="67"/>
      <c r="AL9" s="67"/>
      <c r="AM9" s="68"/>
      <c r="AN9" s="68"/>
      <c r="AO9" s="68"/>
      <c r="AP9" s="68"/>
    </row>
    <row r="10" spans="1:42" s="17" customFormat="1" ht="18" customHeight="1" x14ac:dyDescent="0.25">
      <c r="B10" s="525"/>
      <c r="C10" s="526"/>
      <c r="D10" s="526"/>
      <c r="E10" s="526"/>
      <c r="F10" s="526"/>
      <c r="G10" s="526"/>
      <c r="H10" s="573"/>
      <c r="I10" s="13"/>
      <c r="J10" s="13"/>
      <c r="K10" s="13"/>
      <c r="L10" s="13"/>
      <c r="M10" s="13"/>
      <c r="N10" s="13"/>
      <c r="O10" s="232"/>
      <c r="P10" s="429" t="s">
        <v>23</v>
      </c>
      <c r="Q10" s="151"/>
      <c r="R10" s="151"/>
      <c r="S10" s="151"/>
      <c r="T10" s="151"/>
      <c r="U10" s="151"/>
      <c r="V10" s="151"/>
      <c r="W10" s="151"/>
      <c r="X10" s="151"/>
      <c r="Y10" s="67"/>
      <c r="Z10" s="67"/>
      <c r="AA10" s="67"/>
      <c r="AB10" s="67"/>
      <c r="AC10" s="67"/>
      <c r="AD10" s="67"/>
      <c r="AE10" s="67"/>
      <c r="AF10" s="67"/>
      <c r="AG10" s="67"/>
      <c r="AH10" s="67"/>
      <c r="AI10" s="67"/>
      <c r="AJ10" s="67"/>
      <c r="AK10" s="67"/>
      <c r="AL10" s="67"/>
      <c r="AM10" s="68"/>
      <c r="AN10" s="68"/>
      <c r="AO10" s="68"/>
      <c r="AP10" s="68"/>
    </row>
    <row r="11" spans="1:42" ht="18" x14ac:dyDescent="0.25">
      <c r="B11" s="193"/>
      <c r="C11" s="33"/>
      <c r="D11" s="33"/>
      <c r="E11" s="33"/>
      <c r="F11" s="33"/>
      <c r="G11" s="33"/>
      <c r="H11" s="33"/>
      <c r="I11" s="233"/>
      <c r="J11" s="233"/>
      <c r="K11" s="233"/>
      <c r="L11" s="233"/>
      <c r="M11" s="233"/>
      <c r="N11" s="233"/>
      <c r="O11" s="233"/>
      <c r="P11" s="233"/>
    </row>
    <row r="12" spans="1:42" ht="18" x14ac:dyDescent="0.25">
      <c r="B12" s="33"/>
      <c r="C12" s="33"/>
      <c r="D12" s="33"/>
      <c r="E12" s="33"/>
      <c r="F12" s="33"/>
      <c r="G12" s="193"/>
      <c r="H12" s="33"/>
      <c r="I12" s="574"/>
      <c r="J12" s="574"/>
      <c r="K12" s="574"/>
      <c r="L12" s="574"/>
      <c r="M12" s="574"/>
      <c r="N12" s="574"/>
      <c r="O12" s="574"/>
      <c r="P12" s="574"/>
      <c r="Q12" s="574"/>
      <c r="R12" s="574"/>
    </row>
    <row r="13" spans="1:42" ht="49.5" customHeight="1" x14ac:dyDescent="0.25">
      <c r="A13" s="23"/>
      <c r="B13" s="86" t="s">
        <v>15</v>
      </c>
      <c r="C13" s="86" t="s">
        <v>16</v>
      </c>
      <c r="D13" s="86" t="s">
        <v>191</v>
      </c>
      <c r="E13" s="234" t="s">
        <v>78</v>
      </c>
      <c r="F13" s="234" t="s">
        <v>79</v>
      </c>
      <c r="G13" s="234" t="s">
        <v>17</v>
      </c>
      <c r="H13" s="86" t="s">
        <v>80</v>
      </c>
      <c r="I13" s="235"/>
      <c r="J13" s="236" t="s">
        <v>81</v>
      </c>
      <c r="K13" s="236" t="s">
        <v>82</v>
      </c>
      <c r="L13" s="236" t="s">
        <v>83</v>
      </c>
      <c r="M13" s="236" t="s">
        <v>84</v>
      </c>
      <c r="N13" s="236" t="s">
        <v>85</v>
      </c>
      <c r="O13" s="201" t="s">
        <v>19</v>
      </c>
      <c r="P13" s="237" t="s">
        <v>86</v>
      </c>
      <c r="Q13" s="201" t="s">
        <v>87</v>
      </c>
      <c r="R13" s="201"/>
      <c r="S13" s="201"/>
      <c r="T13" s="172"/>
      <c r="U13" s="172"/>
      <c r="V13" s="172"/>
      <c r="W13" s="172"/>
      <c r="X13" s="172"/>
      <c r="Y13" s="172" t="s">
        <v>88</v>
      </c>
      <c r="Z13" s="190"/>
      <c r="AA13" s="190"/>
      <c r="AB13" s="190"/>
      <c r="AC13" s="190"/>
      <c r="AD13" s="190"/>
    </row>
    <row r="14" spans="1:42" s="1" customFormat="1" ht="14.25" x14ac:dyDescent="0.2">
      <c r="A14" s="238">
        <f>IF(H14&gt;0,1,0)</f>
        <v>0</v>
      </c>
      <c r="B14" s="89"/>
      <c r="C14" s="90">
        <v>0</v>
      </c>
      <c r="D14" s="411"/>
      <c r="E14" s="239" t="str">
        <f>IF(O14&lt;6,"Yes",IF(O14&gt;6,"No",IF(DAY(D14)&gt;=DAY($C$4),"Yes","No")))</f>
        <v>Yes</v>
      </c>
      <c r="F14" s="421" t="s">
        <v>23</v>
      </c>
      <c r="G14" s="240" t="str">
        <f>IF(Q14="No","Cannot claim GST incurred",IF(F14="Yes, straddling","To apportion GST claim using the proxies",IF(F14="No","GST claimable in full","-")))</f>
        <v>-</v>
      </c>
      <c r="H14" s="114">
        <f>IF(ISNA(VLOOKUP(J14,ProxyA!$L$17:$M$36,2,FALSE)),IF(ISNA(VLOOKUP(J14,ProxyB!$J$15:'ProxyB'!$K$34,2,FALSE)),IF(ISNA(VLOOKUP(J14,ProxyC!$J$19:$K$38,2,FALSE)),K14,VLOOKUP(J14,ProxyC!$J$19:$K$38,2,FALSE)),VLOOKUP(J14,ProxyB!$J$15:'ProxyB'!$K$34,2,FALSE)),VLOOKUP(J14,ProxyA!$L$17:$M$36,2,FALSE))</f>
        <v>0</v>
      </c>
      <c r="I14" s="241" t="s">
        <v>89</v>
      </c>
      <c r="J14" s="242" t="str">
        <f>CONCATENATE(B14,C14,D14)</f>
        <v>0</v>
      </c>
      <c r="K14" s="242">
        <f>IF(Q14="No",0,IF(F14="No",C14,0))</f>
        <v>0</v>
      </c>
      <c r="L14" s="242">
        <f>IF(ISNA(VLOOKUP(J14,ProxyA!$L$17:$M$36,2,FALSE)),"ERROR",VLOOKUP(J14,ProxyA!$L$17:$M$36,2,FALSE))</f>
        <v>0</v>
      </c>
      <c r="M14" s="242">
        <f>IF(ISNA(VLOOKUP(J14,ProxyB!$J$15:$K$34,2,FALSE)),"ERROR",VLOOKUP(J14,ProxyB!$J$15:$K$34,2,FALSE))</f>
        <v>0</v>
      </c>
      <c r="N14" s="242">
        <f>IF(ISNA(VLOOKUP(J14,ProxyC!$J$19:$K$38,2,FALSE)),"ERROR",VLOOKUP(J14,ProxyC!$J$19:$K$38,2,FALSE))</f>
        <v>0</v>
      </c>
      <c r="O14" s="347">
        <f>(YEAR('2.Declaration'!$E$15)-YEAR(D14))*12+(MONTH('2.Declaration'!$E$15)-MONTH(D14))</f>
        <v>0</v>
      </c>
      <c r="P14" s="243">
        <f>IF(F14="Yes",0,0)</f>
        <v>0</v>
      </c>
      <c r="Q14" s="167" t="str">
        <f>IF(E14="No","No",IF(F14="Yes, before","No","-"))</f>
        <v>-</v>
      </c>
      <c r="R14" s="244"/>
      <c r="S14" s="245"/>
      <c r="T14" s="246"/>
      <c r="U14" s="246"/>
      <c r="V14" s="176" t="s">
        <v>9</v>
      </c>
      <c r="W14" s="176"/>
      <c r="X14" s="176"/>
      <c r="Y14" s="176" t="str">
        <f>IF(Q15&lt;6,"Yes",IF(Q15&gt;6,"No",IF(DAY(D14)&gt;=DAY(#REF!),"Yes","No")))</f>
        <v>No</v>
      </c>
      <c r="Z14" s="207"/>
      <c r="AA14" s="207"/>
      <c r="AB14" s="207"/>
      <c r="AC14" s="207"/>
      <c r="AD14" s="207"/>
    </row>
    <row r="15" spans="1:42" x14ac:dyDescent="0.25">
      <c r="A15" s="238">
        <f t="shared" ref="A15:A33" si="0">IF(H15&gt;0,1,0)</f>
        <v>0</v>
      </c>
      <c r="B15" s="89"/>
      <c r="C15" s="90">
        <v>0</v>
      </c>
      <c r="D15" s="411"/>
      <c r="E15" s="239" t="str">
        <f t="shared" ref="E15:E33" si="1">IF(O15&lt;6,"Yes",IF(O15&gt;6,"No",IF(DAY(D15)&gt;=DAY($C$4),"Yes","No")))</f>
        <v>Yes</v>
      </c>
      <c r="F15" s="421" t="s">
        <v>23</v>
      </c>
      <c r="G15" s="240" t="str">
        <f t="shared" ref="G15:G33" si="2">IF(Q15="No","Cannot claim GST incurred",IF(F15="Yes, straddling","To apportion GST claim using the proxies",IF(F15="No","GST claimable in full","-")))</f>
        <v>-</v>
      </c>
      <c r="H15" s="114">
        <f>IF(ISNA(VLOOKUP(J15,ProxyA!$L$17:$M$36,2,FALSE)),IF(ISNA(VLOOKUP(J15,ProxyB!$J$15:'ProxyB'!$K$34,2,FALSE)),IF(ISNA(VLOOKUP(J15,ProxyC!$J$19:$K$38,2,FALSE)),K15,VLOOKUP(J15,ProxyC!$J$19:$K$38,2,FALSE)),VLOOKUP(J15,ProxyB!$J$15:'ProxyB'!$K$34,2,FALSE)),VLOOKUP(J15,ProxyA!$L$17:$M$36,2,FALSE))</f>
        <v>0</v>
      </c>
      <c r="I15" s="241" t="s">
        <v>89</v>
      </c>
      <c r="J15" s="242" t="str">
        <f>CONCATENATE(B15,C15,D15)</f>
        <v>0</v>
      </c>
      <c r="K15" s="242">
        <f t="shared" ref="K15:K33" si="3">IF(Q15="No",0,IF(F15="No",C15,0))</f>
        <v>0</v>
      </c>
      <c r="L15" s="242">
        <f>IF(ISNA(VLOOKUP(J15,ProxyA!$L$17:$M$36,2,FALSE)),"ERROR",VLOOKUP(J15,ProxyA!$L$17:$M$36,2,FALSE))</f>
        <v>0</v>
      </c>
      <c r="M15" s="242">
        <f>IF(ISNA(VLOOKUP(J15,ProxyB!$J$15:$K$34,2,FALSE)),"ERROR",VLOOKUP(J15,ProxyB!$J$15:$K$34,2,FALSE))</f>
        <v>0</v>
      </c>
      <c r="N15" s="242">
        <f>IF(ISNA(VLOOKUP(J15,ProxyC!$J$19:$K$38,2,FALSE)),"ERROR",VLOOKUP(J15,ProxyC!$J$19:$K$38,2,FALSE))</f>
        <v>0</v>
      </c>
      <c r="O15" s="347">
        <f>(YEAR('2.Declaration'!$E$15)-YEAR(D15))*12+(MONTH('2.Declaration'!$E$15)-MONTH(D15))</f>
        <v>0</v>
      </c>
      <c r="P15" s="243">
        <f t="shared" ref="P15:P33" si="4">IF(F15="Yes","Please apportion GST claims",0)</f>
        <v>0</v>
      </c>
      <c r="Q15" s="167" t="str">
        <f t="shared" ref="Q15:Q33" si="5">IF(E15="No","No",IF(F15="Yes, before","No","-"))</f>
        <v>-</v>
      </c>
      <c r="R15" s="172"/>
      <c r="S15" s="172"/>
      <c r="T15" s="172"/>
      <c r="U15" s="172"/>
      <c r="V15" s="172" t="s">
        <v>10</v>
      </c>
      <c r="W15" s="172"/>
      <c r="X15" s="172"/>
      <c r="Y15" s="172"/>
      <c r="Z15" s="190"/>
      <c r="AA15" s="190"/>
      <c r="AB15" s="190"/>
      <c r="AC15" s="190"/>
      <c r="AD15" s="190"/>
    </row>
    <row r="16" spans="1:42" x14ac:dyDescent="0.25">
      <c r="A16" s="238">
        <f t="shared" si="0"/>
        <v>0</v>
      </c>
      <c r="B16" s="89"/>
      <c r="C16" s="90">
        <v>0</v>
      </c>
      <c r="D16" s="411"/>
      <c r="E16" s="239" t="str">
        <f t="shared" si="1"/>
        <v>Yes</v>
      </c>
      <c r="F16" s="421" t="s">
        <v>23</v>
      </c>
      <c r="G16" s="240" t="str">
        <f t="shared" si="2"/>
        <v>-</v>
      </c>
      <c r="H16" s="114">
        <f>IF(ISNA(VLOOKUP(J16,ProxyA!$L$17:$M$36,2,FALSE)),IF(ISNA(VLOOKUP(J16,ProxyB!$J$15:'ProxyB'!$K$34,2,FALSE)),IF(ISNA(VLOOKUP(J16,ProxyC!$J$19:$K$38,2,FALSE)),K16,VLOOKUP(J16,ProxyC!$J$19:$K$38,2,FALSE)),VLOOKUP(J16,ProxyB!$J$15:'ProxyB'!$K$34,2,FALSE)),VLOOKUP(J16,ProxyA!$L$17:$M$36,2,FALSE))</f>
        <v>0</v>
      </c>
      <c r="I16" s="241" t="s">
        <v>89</v>
      </c>
      <c r="J16" s="242" t="str">
        <f t="shared" ref="J16:J35" si="6">CONCATENATE(B16,C16,D16)</f>
        <v>0</v>
      </c>
      <c r="K16" s="242">
        <f t="shared" si="3"/>
        <v>0</v>
      </c>
      <c r="L16" s="242">
        <f>IF(ISNA(VLOOKUP(J16,ProxyA!$L$17:$M$36,2,FALSE)),"ERROR",VLOOKUP(J16,ProxyA!$L$17:$M$36,2,FALSE))</f>
        <v>0</v>
      </c>
      <c r="M16" s="242">
        <f>IF(ISNA(VLOOKUP(J16,ProxyB!$J$15:$K$34,2,FALSE)),"ERROR",VLOOKUP(J16,ProxyB!$J$15:$K$34,2,FALSE))</f>
        <v>0</v>
      </c>
      <c r="N16" s="242">
        <f>IF(ISNA(VLOOKUP(J16,ProxyC!$J$19:$K$38,2,FALSE)),"ERROR",VLOOKUP(J16,ProxyC!$J$19:$K$38,2,FALSE))</f>
        <v>0</v>
      </c>
      <c r="O16" s="347">
        <f>(YEAR('2.Declaration'!$E$15)-YEAR(D16))*12+(MONTH('2.Declaration'!$E$15)-MONTH(D16))</f>
        <v>0</v>
      </c>
      <c r="P16" s="243">
        <f t="shared" si="4"/>
        <v>0</v>
      </c>
      <c r="Q16" s="167" t="str">
        <f t="shared" si="5"/>
        <v>-</v>
      </c>
      <c r="R16" s="172"/>
      <c r="S16" s="172"/>
      <c r="T16" s="172"/>
      <c r="U16" s="172"/>
      <c r="V16" s="172"/>
      <c r="W16" s="172"/>
      <c r="X16" s="172"/>
      <c r="Y16" s="172"/>
      <c r="Z16" s="190"/>
      <c r="AA16" s="190"/>
      <c r="AB16" s="190"/>
      <c r="AC16" s="190"/>
      <c r="AD16" s="190"/>
    </row>
    <row r="17" spans="1:30" x14ac:dyDescent="0.25">
      <c r="A17" s="238">
        <f t="shared" si="0"/>
        <v>0</v>
      </c>
      <c r="B17" s="89"/>
      <c r="C17" s="90">
        <v>0</v>
      </c>
      <c r="D17" s="411"/>
      <c r="E17" s="239" t="str">
        <f t="shared" si="1"/>
        <v>Yes</v>
      </c>
      <c r="F17" s="421" t="s">
        <v>23</v>
      </c>
      <c r="G17" s="240" t="str">
        <f t="shared" si="2"/>
        <v>-</v>
      </c>
      <c r="H17" s="114">
        <f>IF(ISNA(VLOOKUP(J17,ProxyA!$L$17:$M$36,2,FALSE)),IF(ISNA(VLOOKUP(J17,ProxyB!$J$15:'ProxyB'!$K$34,2,FALSE)),IF(ISNA(VLOOKUP(J17,ProxyC!$J$19:$K$38,2,FALSE)),K17,VLOOKUP(J17,ProxyC!$J$19:$K$38,2,FALSE)),VLOOKUP(J17,ProxyB!$J$15:'ProxyB'!$K$34,2,FALSE)),VLOOKUP(J17,ProxyA!$L$17:$M$36,2,FALSE))</f>
        <v>0</v>
      </c>
      <c r="I17" s="241" t="s">
        <v>89</v>
      </c>
      <c r="J17" s="242" t="str">
        <f t="shared" si="6"/>
        <v>0</v>
      </c>
      <c r="K17" s="242">
        <f t="shared" si="3"/>
        <v>0</v>
      </c>
      <c r="L17" s="242">
        <f>IF(ISNA(VLOOKUP(J17,ProxyA!$L$17:$M$36,2,FALSE)),"ERROR",VLOOKUP(J17,ProxyA!$L$17:$M$36,2,FALSE))</f>
        <v>0</v>
      </c>
      <c r="M17" s="242">
        <f>IF(ISNA(VLOOKUP(J17,ProxyB!$J$15:$K$34,2,FALSE)),"ERROR",VLOOKUP(J17,ProxyB!$J$15:$K$34,2,FALSE))</f>
        <v>0</v>
      </c>
      <c r="N17" s="242">
        <f>IF(ISNA(VLOOKUP(J17,ProxyC!$J$19:$K$38,2,FALSE)),"ERROR",VLOOKUP(J17,ProxyC!$J$19:$K$38,2,FALSE))</f>
        <v>0</v>
      </c>
      <c r="O17" s="347">
        <f>(YEAR('2.Declaration'!$E$15)-YEAR(D17))*12+(MONTH('2.Declaration'!$E$15)-MONTH(D17))</f>
        <v>0</v>
      </c>
      <c r="P17" s="243">
        <f t="shared" si="4"/>
        <v>0</v>
      </c>
      <c r="Q17" s="167" t="str">
        <f t="shared" si="5"/>
        <v>-</v>
      </c>
      <c r="R17" s="172"/>
      <c r="S17" s="172"/>
      <c r="T17" s="172"/>
      <c r="U17" s="172"/>
      <c r="V17" s="172"/>
      <c r="W17" s="172"/>
      <c r="X17" s="172"/>
      <c r="Y17" s="172"/>
      <c r="Z17" s="190"/>
      <c r="AA17" s="190"/>
      <c r="AB17" s="190"/>
      <c r="AC17" s="190"/>
      <c r="AD17" s="190"/>
    </row>
    <row r="18" spans="1:30" x14ac:dyDescent="0.25">
      <c r="A18" s="238">
        <f t="shared" si="0"/>
        <v>0</v>
      </c>
      <c r="B18" s="89"/>
      <c r="C18" s="90">
        <v>0</v>
      </c>
      <c r="D18" s="411"/>
      <c r="E18" s="239" t="str">
        <f t="shared" si="1"/>
        <v>Yes</v>
      </c>
      <c r="F18" s="421" t="s">
        <v>23</v>
      </c>
      <c r="G18" s="240" t="str">
        <f t="shared" si="2"/>
        <v>-</v>
      </c>
      <c r="H18" s="114">
        <f>IF(ISNA(VLOOKUP(J18,ProxyA!$L$17:$M$36,2,FALSE)),IF(ISNA(VLOOKUP(J18,ProxyB!$J$15:'ProxyB'!$K$34,2,FALSE)),IF(ISNA(VLOOKUP(J18,ProxyC!$J$19:$K$38,2,FALSE)),K18,VLOOKUP(J18,ProxyC!$J$19:$K$38,2,FALSE)),VLOOKUP(J18,ProxyB!$J$15:'ProxyB'!$K$34,2,FALSE)),VLOOKUP(J18,ProxyA!$L$17:$M$36,2,FALSE))</f>
        <v>0</v>
      </c>
      <c r="I18" s="241" t="s">
        <v>89</v>
      </c>
      <c r="J18" s="242" t="str">
        <f t="shared" si="6"/>
        <v>0</v>
      </c>
      <c r="K18" s="242">
        <f t="shared" si="3"/>
        <v>0</v>
      </c>
      <c r="L18" s="242">
        <f>IF(ISNA(VLOOKUP(J18,ProxyA!$L$17:$M$36,2,FALSE)),"ERROR",VLOOKUP(J18,ProxyA!$L$17:$M$36,2,FALSE))</f>
        <v>0</v>
      </c>
      <c r="M18" s="242">
        <f>IF(ISNA(VLOOKUP(J18,ProxyB!$J$15:$K$34,2,FALSE)),"ERROR",VLOOKUP(J18,ProxyB!$J$15:$K$34,2,FALSE))</f>
        <v>0</v>
      </c>
      <c r="N18" s="242">
        <f>IF(ISNA(VLOOKUP(J18,ProxyC!$J$19:$K$38,2,FALSE)),"ERROR",VLOOKUP(J18,ProxyC!$J$19:$K$38,2,FALSE))</f>
        <v>0</v>
      </c>
      <c r="O18" s="347">
        <f>(YEAR('2.Declaration'!$E$15)-YEAR(D18))*12+(MONTH('2.Declaration'!$E$15)-MONTH(D18))</f>
        <v>0</v>
      </c>
      <c r="P18" s="243">
        <f t="shared" si="4"/>
        <v>0</v>
      </c>
      <c r="Q18" s="167" t="str">
        <f t="shared" si="5"/>
        <v>-</v>
      </c>
      <c r="R18" s="172"/>
      <c r="S18" s="172"/>
      <c r="T18" s="172"/>
      <c r="U18" s="172"/>
      <c r="V18" s="172"/>
      <c r="W18" s="172"/>
      <c r="X18" s="172"/>
      <c r="Y18" s="172"/>
      <c r="Z18" s="190"/>
      <c r="AA18" s="190"/>
      <c r="AB18" s="190"/>
      <c r="AC18" s="190"/>
      <c r="AD18" s="190"/>
    </row>
    <row r="19" spans="1:30" x14ac:dyDescent="0.25">
      <c r="A19" s="238">
        <f t="shared" si="0"/>
        <v>0</v>
      </c>
      <c r="B19" s="89"/>
      <c r="C19" s="90">
        <v>0</v>
      </c>
      <c r="D19" s="411"/>
      <c r="E19" s="239" t="str">
        <f t="shared" si="1"/>
        <v>Yes</v>
      </c>
      <c r="F19" s="421" t="s">
        <v>23</v>
      </c>
      <c r="G19" s="240" t="str">
        <f t="shared" si="2"/>
        <v>-</v>
      </c>
      <c r="H19" s="114">
        <f>IF(ISNA(VLOOKUP(J19,ProxyA!$L$17:$M$36,2,FALSE)),IF(ISNA(VLOOKUP(J19,ProxyB!$J$15:'ProxyB'!$K$34,2,FALSE)),IF(ISNA(VLOOKUP(J19,ProxyC!$J$19:$K$38,2,FALSE)),K19,VLOOKUP(J19,ProxyC!$J$19:$K$38,2,FALSE)),VLOOKUP(J19,ProxyB!$J$15:'ProxyB'!$K$34,2,FALSE)),VLOOKUP(J19,ProxyA!$L$17:$M$36,2,FALSE))</f>
        <v>0</v>
      </c>
      <c r="I19" s="241" t="s">
        <v>89</v>
      </c>
      <c r="J19" s="242" t="str">
        <f t="shared" si="6"/>
        <v>0</v>
      </c>
      <c r="K19" s="242">
        <f t="shared" si="3"/>
        <v>0</v>
      </c>
      <c r="L19" s="242">
        <f>IF(ISNA(VLOOKUP(J19,ProxyA!$L$17:$M$36,2,FALSE)),"ERROR",VLOOKUP(J19,ProxyA!$L$17:$M$36,2,FALSE))</f>
        <v>0</v>
      </c>
      <c r="M19" s="242">
        <f>IF(ISNA(VLOOKUP(J19,ProxyB!$J$15:$K$34,2,FALSE)),"ERROR",VLOOKUP(J19,ProxyB!$J$15:$K$34,2,FALSE))</f>
        <v>0</v>
      </c>
      <c r="N19" s="242">
        <f>IF(ISNA(VLOOKUP(J19,ProxyC!$J$19:$K$38,2,FALSE)),"ERROR",VLOOKUP(J19,ProxyC!$J$19:$K$38,2,FALSE))</f>
        <v>0</v>
      </c>
      <c r="O19" s="347">
        <f>(YEAR('2.Declaration'!$E$15)-YEAR(D19))*12+(MONTH('2.Declaration'!$E$15)-MONTH(D19))</f>
        <v>0</v>
      </c>
      <c r="P19" s="243">
        <f t="shared" si="4"/>
        <v>0</v>
      </c>
      <c r="Q19" s="167" t="str">
        <f t="shared" si="5"/>
        <v>-</v>
      </c>
      <c r="R19" s="172"/>
      <c r="S19" s="172"/>
      <c r="T19" s="172"/>
      <c r="U19" s="172"/>
      <c r="V19" s="172"/>
      <c r="W19" s="172"/>
      <c r="X19" s="172"/>
      <c r="Y19" s="172"/>
      <c r="Z19" s="190"/>
      <c r="AA19" s="190"/>
      <c r="AB19" s="190"/>
      <c r="AC19" s="190"/>
      <c r="AD19" s="190"/>
    </row>
    <row r="20" spans="1:30" x14ac:dyDescent="0.25">
      <c r="A20" s="238">
        <f t="shared" si="0"/>
        <v>0</v>
      </c>
      <c r="B20" s="89"/>
      <c r="C20" s="90">
        <v>0</v>
      </c>
      <c r="D20" s="411"/>
      <c r="E20" s="239" t="str">
        <f t="shared" si="1"/>
        <v>Yes</v>
      </c>
      <c r="F20" s="421" t="s">
        <v>23</v>
      </c>
      <c r="G20" s="240" t="str">
        <f t="shared" si="2"/>
        <v>-</v>
      </c>
      <c r="H20" s="114">
        <f>IF(ISNA(VLOOKUP(J20,ProxyA!$L$17:$M$36,2,FALSE)),IF(ISNA(VLOOKUP(J20,ProxyB!$J$15:'ProxyB'!$K$34,2,FALSE)),IF(ISNA(VLOOKUP(J20,ProxyC!$J$19:$K$38,2,FALSE)),K20,VLOOKUP(J20,ProxyC!$J$19:$K$38,2,FALSE)),VLOOKUP(J20,ProxyB!$J$15:'ProxyB'!$K$34,2,FALSE)),VLOOKUP(J20,ProxyA!$L$17:$M$36,2,FALSE))</f>
        <v>0</v>
      </c>
      <c r="I20" s="241" t="s">
        <v>89</v>
      </c>
      <c r="J20" s="242" t="str">
        <f t="shared" si="6"/>
        <v>0</v>
      </c>
      <c r="K20" s="242">
        <f t="shared" si="3"/>
        <v>0</v>
      </c>
      <c r="L20" s="242">
        <f>IF(ISNA(VLOOKUP(J20,ProxyA!$L$17:$M$36,2,FALSE)),"ERROR",VLOOKUP(J20,ProxyA!$L$17:$M$36,2,FALSE))</f>
        <v>0</v>
      </c>
      <c r="M20" s="242">
        <f>IF(ISNA(VLOOKUP(J20,ProxyB!$J$15:$K$34,2,FALSE)),"ERROR",VLOOKUP(J20,ProxyB!$J$15:$K$34,2,FALSE))</f>
        <v>0</v>
      </c>
      <c r="N20" s="242">
        <f>IF(ISNA(VLOOKUP(J20,ProxyC!$J$19:$K$38,2,FALSE)),"ERROR",VLOOKUP(J20,ProxyC!$J$19:$K$38,2,FALSE))</f>
        <v>0</v>
      </c>
      <c r="O20" s="347">
        <f>(YEAR('2.Declaration'!$E$15)-YEAR(D20))*12+(MONTH('2.Declaration'!$E$15)-MONTH(D20))</f>
        <v>0</v>
      </c>
      <c r="P20" s="243">
        <f t="shared" si="4"/>
        <v>0</v>
      </c>
      <c r="Q20" s="167" t="str">
        <f t="shared" si="5"/>
        <v>-</v>
      </c>
      <c r="R20" s="172"/>
      <c r="S20" s="172"/>
      <c r="T20" s="172"/>
      <c r="U20" s="172"/>
      <c r="V20" s="172"/>
      <c r="W20" s="172"/>
      <c r="X20" s="172"/>
      <c r="Y20" s="172"/>
      <c r="Z20" s="190"/>
      <c r="AA20" s="190"/>
      <c r="AB20" s="190"/>
      <c r="AC20" s="190"/>
      <c r="AD20" s="190"/>
    </row>
    <row r="21" spans="1:30" x14ac:dyDescent="0.25">
      <c r="A21" s="238">
        <f t="shared" si="0"/>
        <v>0</v>
      </c>
      <c r="B21" s="89"/>
      <c r="C21" s="90">
        <v>0</v>
      </c>
      <c r="D21" s="411"/>
      <c r="E21" s="239" t="str">
        <f t="shared" si="1"/>
        <v>Yes</v>
      </c>
      <c r="F21" s="421" t="s">
        <v>23</v>
      </c>
      <c r="G21" s="240" t="str">
        <f t="shared" si="2"/>
        <v>-</v>
      </c>
      <c r="H21" s="114">
        <f>IF(ISNA(VLOOKUP(J21,ProxyA!$L$17:$M$36,2,FALSE)),IF(ISNA(VLOOKUP(J21,ProxyB!$J$15:'ProxyB'!$K$34,2,FALSE)),IF(ISNA(VLOOKUP(J21,ProxyC!$J$19:$K$38,2,FALSE)),K21,VLOOKUP(J21,ProxyC!$J$19:$K$38,2,FALSE)),VLOOKUP(J21,ProxyB!$J$15:'ProxyB'!$K$34,2,FALSE)),VLOOKUP(J21,ProxyA!$L$17:$M$36,2,FALSE))</f>
        <v>0</v>
      </c>
      <c r="I21" s="241" t="s">
        <v>89</v>
      </c>
      <c r="J21" s="242" t="str">
        <f t="shared" si="6"/>
        <v>0</v>
      </c>
      <c r="K21" s="242">
        <f t="shared" si="3"/>
        <v>0</v>
      </c>
      <c r="L21" s="242">
        <f>IF(ISNA(VLOOKUP(J21,ProxyA!$L$17:$M$36,2,FALSE)),"ERROR",VLOOKUP(J21,ProxyA!$L$17:$M$36,2,FALSE))</f>
        <v>0</v>
      </c>
      <c r="M21" s="242">
        <f>IF(ISNA(VLOOKUP(J21,ProxyB!$J$15:$K$34,2,FALSE)),"ERROR",VLOOKUP(J21,ProxyB!$J$15:$K$34,2,FALSE))</f>
        <v>0</v>
      </c>
      <c r="N21" s="242">
        <f>IF(ISNA(VLOOKUP(J21,ProxyC!$J$19:$K$38,2,FALSE)),"ERROR",VLOOKUP(J21,ProxyC!$J$19:$K$38,2,FALSE))</f>
        <v>0</v>
      </c>
      <c r="O21" s="347">
        <f>(YEAR('2.Declaration'!$E$15)-YEAR(D21))*12+(MONTH('2.Declaration'!$E$15)-MONTH(D21))</f>
        <v>0</v>
      </c>
      <c r="P21" s="243">
        <f t="shared" si="4"/>
        <v>0</v>
      </c>
      <c r="Q21" s="167" t="str">
        <f t="shared" si="5"/>
        <v>-</v>
      </c>
      <c r="R21" s="172"/>
      <c r="S21" s="172"/>
      <c r="T21" s="172"/>
      <c r="U21" s="172"/>
      <c r="V21" s="172"/>
      <c r="W21" s="172"/>
      <c r="X21" s="172"/>
      <c r="Y21" s="172"/>
      <c r="Z21" s="190"/>
      <c r="AA21" s="190"/>
      <c r="AB21" s="190"/>
      <c r="AC21" s="190"/>
      <c r="AD21" s="190"/>
    </row>
    <row r="22" spans="1:30" x14ac:dyDescent="0.25">
      <c r="A22" s="238">
        <f t="shared" si="0"/>
        <v>0</v>
      </c>
      <c r="B22" s="89"/>
      <c r="C22" s="90">
        <v>0</v>
      </c>
      <c r="D22" s="411"/>
      <c r="E22" s="239" t="str">
        <f t="shared" si="1"/>
        <v>Yes</v>
      </c>
      <c r="F22" s="421" t="s">
        <v>23</v>
      </c>
      <c r="G22" s="240" t="str">
        <f t="shared" si="2"/>
        <v>-</v>
      </c>
      <c r="H22" s="114">
        <f>IF(ISNA(VLOOKUP(J22,ProxyA!$L$17:$M$36,2,FALSE)),IF(ISNA(VLOOKUP(J22,ProxyB!$J$15:'ProxyB'!$K$34,2,FALSE)),IF(ISNA(VLOOKUP(J22,ProxyC!$J$19:$K$38,2,FALSE)),K22,VLOOKUP(J22,ProxyC!$J$19:$K$38,2,FALSE)),VLOOKUP(J22,ProxyB!$J$15:'ProxyB'!$K$34,2,FALSE)),VLOOKUP(J22,ProxyA!$L$17:$M$36,2,FALSE))</f>
        <v>0</v>
      </c>
      <c r="I22" s="241" t="s">
        <v>89</v>
      </c>
      <c r="J22" s="242" t="str">
        <f t="shared" si="6"/>
        <v>0</v>
      </c>
      <c r="K22" s="242">
        <f t="shared" si="3"/>
        <v>0</v>
      </c>
      <c r="L22" s="242">
        <f>IF(ISNA(VLOOKUP(J22,ProxyA!$L$17:$M$36,2,FALSE)),"ERROR",VLOOKUP(J22,ProxyA!$L$17:$M$36,2,FALSE))</f>
        <v>0</v>
      </c>
      <c r="M22" s="242">
        <f>IF(ISNA(VLOOKUP(J22,ProxyB!$J$15:$K$34,2,FALSE)),"ERROR",VLOOKUP(J22,ProxyB!$J$15:$K$34,2,FALSE))</f>
        <v>0</v>
      </c>
      <c r="N22" s="242">
        <f>IF(ISNA(VLOOKUP(J22,ProxyC!$J$19:$K$38,2,FALSE)),"ERROR",VLOOKUP(J22,ProxyC!$J$19:$K$38,2,FALSE))</f>
        <v>0</v>
      </c>
      <c r="O22" s="347">
        <f>(YEAR('2.Declaration'!$E$15)-YEAR(D22))*12+(MONTH('2.Declaration'!$E$15)-MONTH(D22))</f>
        <v>0</v>
      </c>
      <c r="P22" s="243">
        <f t="shared" si="4"/>
        <v>0</v>
      </c>
      <c r="Q22" s="167" t="str">
        <f t="shared" si="5"/>
        <v>-</v>
      </c>
      <c r="R22" s="172"/>
      <c r="S22" s="172"/>
      <c r="T22" s="172"/>
      <c r="U22" s="172"/>
      <c r="V22" s="172"/>
      <c r="W22" s="172"/>
      <c r="X22" s="172"/>
      <c r="Y22" s="172"/>
      <c r="Z22" s="190"/>
      <c r="AA22" s="190"/>
      <c r="AB22" s="190"/>
      <c r="AC22" s="190"/>
      <c r="AD22" s="190"/>
    </row>
    <row r="23" spans="1:30" x14ac:dyDescent="0.25">
      <c r="A23" s="238">
        <f t="shared" si="0"/>
        <v>0</v>
      </c>
      <c r="B23" s="89"/>
      <c r="C23" s="90">
        <v>0</v>
      </c>
      <c r="D23" s="411"/>
      <c r="E23" s="239" t="str">
        <f t="shared" si="1"/>
        <v>Yes</v>
      </c>
      <c r="F23" s="421" t="s">
        <v>23</v>
      </c>
      <c r="G23" s="240" t="str">
        <f t="shared" si="2"/>
        <v>-</v>
      </c>
      <c r="H23" s="114">
        <f>IF(ISNA(VLOOKUP(J23,ProxyA!$L$17:$M$36,2,FALSE)),IF(ISNA(VLOOKUP(J23,ProxyB!$J$15:'ProxyB'!$K$34,2,FALSE)),IF(ISNA(VLOOKUP(J23,ProxyC!$J$19:$K$38,2,FALSE)),K23,VLOOKUP(J23,ProxyC!$J$19:$K$38,2,FALSE)),VLOOKUP(J23,ProxyB!$J$15:'ProxyB'!$K$34,2,FALSE)),VLOOKUP(J23,ProxyA!$L$17:$M$36,2,FALSE))</f>
        <v>0</v>
      </c>
      <c r="I23" s="241" t="s">
        <v>89</v>
      </c>
      <c r="J23" s="242" t="str">
        <f t="shared" si="6"/>
        <v>0</v>
      </c>
      <c r="K23" s="242">
        <f t="shared" si="3"/>
        <v>0</v>
      </c>
      <c r="L23" s="242">
        <f>IF(ISNA(VLOOKUP(J23,ProxyA!$L$17:$M$36,2,FALSE)),"ERROR",VLOOKUP(J23,ProxyA!$L$17:$M$36,2,FALSE))</f>
        <v>0</v>
      </c>
      <c r="M23" s="242">
        <f>IF(ISNA(VLOOKUP(J23,ProxyB!$J$15:$K$34,2,FALSE)),"ERROR",VLOOKUP(J23,ProxyB!$J$15:$K$34,2,FALSE))</f>
        <v>0</v>
      </c>
      <c r="N23" s="242">
        <f>IF(ISNA(VLOOKUP(J23,ProxyC!$J$19:$K$38,2,FALSE)),"ERROR",VLOOKUP(J23,ProxyC!$J$19:$K$38,2,FALSE))</f>
        <v>0</v>
      </c>
      <c r="O23" s="347">
        <f>(YEAR('2.Declaration'!$E$15)-YEAR(D23))*12+(MONTH('2.Declaration'!$E$15)-MONTH(D23))</f>
        <v>0</v>
      </c>
      <c r="P23" s="243">
        <f t="shared" si="4"/>
        <v>0</v>
      </c>
      <c r="Q23" s="167" t="str">
        <f t="shared" si="5"/>
        <v>-</v>
      </c>
      <c r="R23" s="172"/>
      <c r="S23" s="172"/>
      <c r="T23" s="172"/>
      <c r="U23" s="172"/>
      <c r="V23" s="172"/>
      <c r="W23" s="172"/>
      <c r="X23" s="172"/>
      <c r="Y23" s="172"/>
      <c r="Z23" s="190"/>
      <c r="AA23" s="190"/>
      <c r="AB23" s="190"/>
      <c r="AC23" s="190"/>
      <c r="AD23" s="190"/>
    </row>
    <row r="24" spans="1:30" x14ac:dyDescent="0.25">
      <c r="A24" s="238">
        <f t="shared" si="0"/>
        <v>0</v>
      </c>
      <c r="B24" s="89"/>
      <c r="C24" s="90">
        <v>0</v>
      </c>
      <c r="D24" s="411"/>
      <c r="E24" s="239" t="str">
        <f t="shared" si="1"/>
        <v>Yes</v>
      </c>
      <c r="F24" s="421" t="s">
        <v>23</v>
      </c>
      <c r="G24" s="240" t="str">
        <f t="shared" si="2"/>
        <v>-</v>
      </c>
      <c r="H24" s="114">
        <f>IF(ISNA(VLOOKUP(J24,ProxyA!$L$17:$M$36,2,FALSE)),IF(ISNA(VLOOKUP(J24,ProxyB!$J$15:'ProxyB'!$K$34,2,FALSE)),IF(ISNA(VLOOKUP(J24,ProxyC!$J$19:$K$38,2,FALSE)),K24,VLOOKUP(J24,ProxyC!$J$19:$K$38,2,FALSE)),VLOOKUP(J24,ProxyB!$J$15:'ProxyB'!$K$34,2,FALSE)),VLOOKUP(J24,ProxyA!$L$17:$M$36,2,FALSE))</f>
        <v>0</v>
      </c>
      <c r="I24" s="241" t="s">
        <v>89</v>
      </c>
      <c r="J24" s="242" t="str">
        <f t="shared" si="6"/>
        <v>0</v>
      </c>
      <c r="K24" s="242">
        <f t="shared" si="3"/>
        <v>0</v>
      </c>
      <c r="L24" s="242">
        <f>IF(ISNA(VLOOKUP(J24,ProxyA!$L$17:$M$36,2,FALSE)),"ERROR",VLOOKUP(J24,ProxyA!$L$17:$M$36,2,FALSE))</f>
        <v>0</v>
      </c>
      <c r="M24" s="242">
        <f>IF(ISNA(VLOOKUP(J24,ProxyB!$J$15:$K$34,2,FALSE)),"ERROR",VLOOKUP(J24,ProxyB!$J$15:$K$34,2,FALSE))</f>
        <v>0</v>
      </c>
      <c r="N24" s="242">
        <f>IF(ISNA(VLOOKUP(J24,ProxyC!$J$19:$K$38,2,FALSE)),"ERROR",VLOOKUP(J24,ProxyC!$J$19:$K$38,2,FALSE))</f>
        <v>0</v>
      </c>
      <c r="O24" s="347">
        <f>(YEAR('2.Declaration'!$E$15)-YEAR(D24))*12+(MONTH('2.Declaration'!$E$15)-MONTH(D24))</f>
        <v>0</v>
      </c>
      <c r="P24" s="243">
        <f t="shared" si="4"/>
        <v>0</v>
      </c>
      <c r="Q24" s="167" t="str">
        <f t="shared" si="5"/>
        <v>-</v>
      </c>
      <c r="R24" s="172"/>
      <c r="S24" s="172"/>
      <c r="T24" s="172"/>
      <c r="U24" s="172"/>
      <c r="V24" s="172"/>
      <c r="W24" s="172"/>
      <c r="X24" s="172"/>
      <c r="Y24" s="172"/>
      <c r="Z24" s="190"/>
      <c r="AA24" s="190"/>
      <c r="AB24" s="190"/>
      <c r="AC24" s="190"/>
      <c r="AD24" s="190"/>
    </row>
    <row r="25" spans="1:30" x14ac:dyDescent="0.25">
      <c r="A25" s="238">
        <f t="shared" si="0"/>
        <v>0</v>
      </c>
      <c r="B25" s="89"/>
      <c r="C25" s="90">
        <v>0</v>
      </c>
      <c r="D25" s="411"/>
      <c r="E25" s="239" t="str">
        <f t="shared" si="1"/>
        <v>Yes</v>
      </c>
      <c r="F25" s="421" t="s">
        <v>23</v>
      </c>
      <c r="G25" s="240" t="str">
        <f t="shared" si="2"/>
        <v>-</v>
      </c>
      <c r="H25" s="114">
        <f>IF(ISNA(VLOOKUP(J25,ProxyA!$L$17:$M$36,2,FALSE)),IF(ISNA(VLOOKUP(J25,ProxyB!$J$15:'ProxyB'!$K$34,2,FALSE)),IF(ISNA(VLOOKUP(J25,ProxyC!$J$19:$K$38,2,FALSE)),K25,VLOOKUP(J25,ProxyC!$J$19:$K$38,2,FALSE)),VLOOKUP(J25,ProxyB!$J$15:'ProxyB'!$K$34,2,FALSE)),VLOOKUP(J25,ProxyA!$L$17:$M$36,2,FALSE))</f>
        <v>0</v>
      </c>
      <c r="I25" s="241" t="s">
        <v>89</v>
      </c>
      <c r="J25" s="242" t="str">
        <f t="shared" si="6"/>
        <v>0</v>
      </c>
      <c r="K25" s="242">
        <f t="shared" si="3"/>
        <v>0</v>
      </c>
      <c r="L25" s="242">
        <f>IF(ISNA(VLOOKUP(J25,ProxyA!$L$17:$M$36,2,FALSE)),"ERROR",VLOOKUP(J25,ProxyA!$L$17:$M$36,2,FALSE))</f>
        <v>0</v>
      </c>
      <c r="M25" s="242">
        <f>IF(ISNA(VLOOKUP(J25,ProxyB!$J$15:$K$34,2,FALSE)),"ERROR",VLOOKUP(J25,ProxyB!$J$15:$K$34,2,FALSE))</f>
        <v>0</v>
      </c>
      <c r="N25" s="242">
        <f>IF(ISNA(VLOOKUP(J25,ProxyC!$J$19:$K$38,2,FALSE)),"ERROR",VLOOKUP(J25,ProxyC!$J$19:$K$38,2,FALSE))</f>
        <v>0</v>
      </c>
      <c r="O25" s="347">
        <f>(YEAR('2.Declaration'!$E$15)-YEAR(D25))*12+(MONTH('2.Declaration'!$E$15)-MONTH(D25))</f>
        <v>0</v>
      </c>
      <c r="P25" s="243">
        <f t="shared" si="4"/>
        <v>0</v>
      </c>
      <c r="Q25" s="167" t="str">
        <f t="shared" si="5"/>
        <v>-</v>
      </c>
      <c r="R25" s="172"/>
      <c r="S25" s="172"/>
      <c r="T25" s="172"/>
      <c r="U25" s="172"/>
      <c r="V25" s="172"/>
      <c r="W25" s="172"/>
      <c r="X25" s="172"/>
      <c r="Y25" s="172"/>
      <c r="Z25" s="190"/>
      <c r="AA25" s="190"/>
      <c r="AB25" s="190"/>
      <c r="AC25" s="190"/>
      <c r="AD25" s="190"/>
    </row>
    <row r="26" spans="1:30" x14ac:dyDescent="0.25">
      <c r="A26" s="238">
        <f t="shared" si="0"/>
        <v>0</v>
      </c>
      <c r="B26" s="89"/>
      <c r="C26" s="90">
        <v>0</v>
      </c>
      <c r="D26" s="411"/>
      <c r="E26" s="239" t="str">
        <f t="shared" si="1"/>
        <v>Yes</v>
      </c>
      <c r="F26" s="421" t="s">
        <v>23</v>
      </c>
      <c r="G26" s="240" t="str">
        <f t="shared" si="2"/>
        <v>-</v>
      </c>
      <c r="H26" s="114">
        <f>IF(ISNA(VLOOKUP(J26,ProxyA!$L$17:$M$36,2,FALSE)),IF(ISNA(VLOOKUP(J26,ProxyB!$J$15:'ProxyB'!$K$34,2,FALSE)),IF(ISNA(VLOOKUP(J26,ProxyC!$J$19:$K$38,2,FALSE)),K26,VLOOKUP(J26,ProxyC!$J$19:$K$38,2,FALSE)),VLOOKUP(J26,ProxyB!$J$15:'ProxyB'!$K$34,2,FALSE)),VLOOKUP(J26,ProxyA!$L$17:$M$36,2,FALSE))</f>
        <v>0</v>
      </c>
      <c r="I26" s="241" t="s">
        <v>89</v>
      </c>
      <c r="J26" s="242" t="str">
        <f t="shared" si="6"/>
        <v>0</v>
      </c>
      <c r="K26" s="242">
        <f t="shared" si="3"/>
        <v>0</v>
      </c>
      <c r="L26" s="242">
        <f>IF(ISNA(VLOOKUP(J26,ProxyA!$L$17:$M$36,2,FALSE)),"ERROR",VLOOKUP(J26,ProxyA!$L$17:$M$36,2,FALSE))</f>
        <v>0</v>
      </c>
      <c r="M26" s="242">
        <f>IF(ISNA(VLOOKUP(J26,ProxyB!$J$15:$K$34,2,FALSE)),"ERROR",VLOOKUP(J26,ProxyB!$J$15:$K$34,2,FALSE))</f>
        <v>0</v>
      </c>
      <c r="N26" s="242">
        <f>IF(ISNA(VLOOKUP(J26,ProxyC!$J$19:$K$38,2,FALSE)),"ERROR",VLOOKUP(J26,ProxyC!$J$19:$K$38,2,FALSE))</f>
        <v>0</v>
      </c>
      <c r="O26" s="347">
        <f>(YEAR('2.Declaration'!$E$15)-YEAR(D26))*12+(MONTH('2.Declaration'!$E$15)-MONTH(D26))</f>
        <v>0</v>
      </c>
      <c r="P26" s="243">
        <f t="shared" si="4"/>
        <v>0</v>
      </c>
      <c r="Q26" s="167" t="str">
        <f t="shared" si="5"/>
        <v>-</v>
      </c>
      <c r="R26" s="172"/>
      <c r="S26" s="172"/>
      <c r="T26" s="172"/>
      <c r="U26" s="172"/>
      <c r="V26" s="172"/>
      <c r="W26" s="172"/>
      <c r="X26" s="172"/>
      <c r="Y26" s="172"/>
      <c r="Z26" s="190"/>
      <c r="AA26" s="190"/>
      <c r="AB26" s="190"/>
      <c r="AC26" s="190"/>
      <c r="AD26" s="190"/>
    </row>
    <row r="27" spans="1:30" x14ac:dyDescent="0.25">
      <c r="A27" s="238">
        <f t="shared" si="0"/>
        <v>0</v>
      </c>
      <c r="B27" s="89"/>
      <c r="C27" s="90">
        <v>0</v>
      </c>
      <c r="D27" s="411"/>
      <c r="E27" s="239" t="str">
        <f t="shared" si="1"/>
        <v>Yes</v>
      </c>
      <c r="F27" s="421" t="s">
        <v>23</v>
      </c>
      <c r="G27" s="240" t="str">
        <f t="shared" si="2"/>
        <v>-</v>
      </c>
      <c r="H27" s="114">
        <f>IF(ISNA(VLOOKUP(J27,ProxyA!$L$17:$M$36,2,FALSE)),IF(ISNA(VLOOKUP(J27,ProxyB!$J$15:'ProxyB'!$K$34,2,FALSE)),IF(ISNA(VLOOKUP(J27,ProxyC!$J$19:$K$38,2,FALSE)),K27,VLOOKUP(J27,ProxyC!$J$19:$K$38,2,FALSE)),VLOOKUP(J27,ProxyB!$J$15:'ProxyB'!$K$34,2,FALSE)),VLOOKUP(J27,ProxyA!$L$17:$M$36,2,FALSE))</f>
        <v>0</v>
      </c>
      <c r="I27" s="241" t="s">
        <v>89</v>
      </c>
      <c r="J27" s="242" t="str">
        <f t="shared" si="6"/>
        <v>0</v>
      </c>
      <c r="K27" s="242">
        <f t="shared" si="3"/>
        <v>0</v>
      </c>
      <c r="L27" s="242">
        <f>IF(ISNA(VLOOKUP(J27,ProxyA!$L$17:$M$36,2,FALSE)),"ERROR",VLOOKUP(J27,ProxyA!$L$17:$M$36,2,FALSE))</f>
        <v>0</v>
      </c>
      <c r="M27" s="242">
        <f>IF(ISNA(VLOOKUP(J27,ProxyB!$J$15:$K$34,2,FALSE)),"ERROR",VLOOKUP(J27,ProxyB!$J$15:$K$34,2,FALSE))</f>
        <v>0</v>
      </c>
      <c r="N27" s="242">
        <f>IF(ISNA(VLOOKUP(J27,ProxyC!$J$19:$K$38,2,FALSE)),"ERROR",VLOOKUP(J27,ProxyC!$J$19:$K$38,2,FALSE))</f>
        <v>0</v>
      </c>
      <c r="O27" s="347">
        <f>(YEAR('2.Declaration'!$E$15)-YEAR(D27))*12+(MONTH('2.Declaration'!$E$15)-MONTH(D27))</f>
        <v>0</v>
      </c>
      <c r="P27" s="243">
        <f t="shared" si="4"/>
        <v>0</v>
      </c>
      <c r="Q27" s="167" t="str">
        <f t="shared" si="5"/>
        <v>-</v>
      </c>
      <c r="R27" s="172"/>
      <c r="S27" s="172"/>
      <c r="T27" s="172"/>
      <c r="U27" s="172"/>
      <c r="V27" s="172"/>
      <c r="W27" s="172"/>
      <c r="X27" s="172"/>
      <c r="Y27" s="172"/>
      <c r="Z27" s="190"/>
      <c r="AA27" s="190"/>
      <c r="AB27" s="190"/>
      <c r="AC27" s="190"/>
      <c r="AD27" s="190"/>
    </row>
    <row r="28" spans="1:30" x14ac:dyDescent="0.25">
      <c r="A28" s="238">
        <f t="shared" si="0"/>
        <v>0</v>
      </c>
      <c r="B28" s="89"/>
      <c r="C28" s="90">
        <v>0</v>
      </c>
      <c r="D28" s="411"/>
      <c r="E28" s="239" t="str">
        <f t="shared" si="1"/>
        <v>Yes</v>
      </c>
      <c r="F28" s="421" t="s">
        <v>23</v>
      </c>
      <c r="G28" s="240" t="str">
        <f t="shared" si="2"/>
        <v>-</v>
      </c>
      <c r="H28" s="114">
        <f>IF(ISNA(VLOOKUP(J28,ProxyA!$L$17:$M$36,2,FALSE)),IF(ISNA(VLOOKUP(J28,ProxyB!$J$15:'ProxyB'!$K$34,2,FALSE)),IF(ISNA(VLOOKUP(J28,ProxyC!$J$19:$K$38,2,FALSE)),K28,VLOOKUP(J28,ProxyC!$J$19:$K$38,2,FALSE)),VLOOKUP(J28,ProxyB!$J$15:'ProxyB'!$K$34,2,FALSE)),VLOOKUP(J28,ProxyA!$L$17:$M$36,2,FALSE))</f>
        <v>0</v>
      </c>
      <c r="I28" s="241" t="s">
        <v>89</v>
      </c>
      <c r="J28" s="242" t="str">
        <f t="shared" si="6"/>
        <v>0</v>
      </c>
      <c r="K28" s="242">
        <f t="shared" si="3"/>
        <v>0</v>
      </c>
      <c r="L28" s="242">
        <f>IF(ISNA(VLOOKUP(J28,ProxyA!$L$17:$M$36,2,FALSE)),"ERROR",VLOOKUP(J28,ProxyA!$L$17:$M$36,2,FALSE))</f>
        <v>0</v>
      </c>
      <c r="M28" s="242">
        <f>IF(ISNA(VLOOKUP(J28,ProxyB!$J$15:$K$34,2,FALSE)),"ERROR",VLOOKUP(J28,ProxyB!$J$15:$K$34,2,FALSE))</f>
        <v>0</v>
      </c>
      <c r="N28" s="242">
        <f>IF(ISNA(VLOOKUP(J28,ProxyC!$J$19:$K$38,2,FALSE)),"ERROR",VLOOKUP(J28,ProxyC!$J$19:$K$38,2,FALSE))</f>
        <v>0</v>
      </c>
      <c r="O28" s="347">
        <f>(YEAR('2.Declaration'!$E$15)-YEAR(D28))*12+(MONTH('2.Declaration'!$E$15)-MONTH(D28))</f>
        <v>0</v>
      </c>
      <c r="P28" s="243">
        <f t="shared" si="4"/>
        <v>0</v>
      </c>
      <c r="Q28" s="167" t="str">
        <f t="shared" si="5"/>
        <v>-</v>
      </c>
      <c r="R28" s="172"/>
      <c r="S28" s="172"/>
      <c r="T28" s="172"/>
      <c r="U28" s="172"/>
      <c r="V28" s="172"/>
      <c r="W28" s="172"/>
      <c r="X28" s="172"/>
      <c r="Y28" s="172"/>
      <c r="Z28" s="190"/>
      <c r="AA28" s="190"/>
      <c r="AB28" s="190"/>
      <c r="AC28" s="190"/>
      <c r="AD28" s="190"/>
    </row>
    <row r="29" spans="1:30" x14ac:dyDescent="0.25">
      <c r="A29" s="238">
        <f t="shared" si="0"/>
        <v>0</v>
      </c>
      <c r="B29" s="89"/>
      <c r="C29" s="90">
        <v>0</v>
      </c>
      <c r="D29" s="411"/>
      <c r="E29" s="239" t="str">
        <f t="shared" si="1"/>
        <v>Yes</v>
      </c>
      <c r="F29" s="421" t="s">
        <v>23</v>
      </c>
      <c r="G29" s="240" t="str">
        <f t="shared" si="2"/>
        <v>-</v>
      </c>
      <c r="H29" s="114">
        <f>IF(ISNA(VLOOKUP(J29,ProxyA!$L$17:$M$36,2,FALSE)),IF(ISNA(VLOOKUP(J29,ProxyB!$J$15:'ProxyB'!$K$34,2,FALSE)),IF(ISNA(VLOOKUP(J29,ProxyC!$J$19:$K$38,2,FALSE)),K29,VLOOKUP(J29,ProxyC!$J$19:$K$38,2,FALSE)),VLOOKUP(J29,ProxyB!$J$15:'ProxyB'!$K$34,2,FALSE)),VLOOKUP(J29,ProxyA!$L$17:$M$36,2,FALSE))</f>
        <v>0</v>
      </c>
      <c r="I29" s="241" t="s">
        <v>89</v>
      </c>
      <c r="J29" s="242" t="str">
        <f t="shared" si="6"/>
        <v>0</v>
      </c>
      <c r="K29" s="242">
        <f t="shared" si="3"/>
        <v>0</v>
      </c>
      <c r="L29" s="242">
        <f>IF(ISNA(VLOOKUP(J29,ProxyA!$L$17:$M$36,2,FALSE)),"ERROR",VLOOKUP(J29,ProxyA!$L$17:$M$36,2,FALSE))</f>
        <v>0</v>
      </c>
      <c r="M29" s="242">
        <f>IF(ISNA(VLOOKUP(J29,ProxyB!$J$15:$K$34,2,FALSE)),"ERROR",VLOOKUP(J29,ProxyB!$J$15:$K$34,2,FALSE))</f>
        <v>0</v>
      </c>
      <c r="N29" s="242">
        <f>IF(ISNA(VLOOKUP(J29,ProxyC!$J$19:$K$38,2,FALSE)),"ERROR",VLOOKUP(J29,ProxyC!$J$19:$K$38,2,FALSE))</f>
        <v>0</v>
      </c>
      <c r="O29" s="347">
        <f>(YEAR('2.Declaration'!$E$15)-YEAR(D29))*12+(MONTH('2.Declaration'!$E$15)-MONTH(D29))</f>
        <v>0</v>
      </c>
      <c r="P29" s="243">
        <f t="shared" si="4"/>
        <v>0</v>
      </c>
      <c r="Q29" s="167" t="str">
        <f t="shared" si="5"/>
        <v>-</v>
      </c>
      <c r="R29" s="172"/>
      <c r="S29" s="172"/>
      <c r="T29" s="172"/>
      <c r="U29" s="172"/>
      <c r="V29" s="172"/>
      <c r="W29" s="172"/>
      <c r="X29" s="172"/>
      <c r="Y29" s="172"/>
      <c r="Z29" s="190"/>
      <c r="AA29" s="190"/>
      <c r="AB29" s="190"/>
      <c r="AC29" s="190"/>
      <c r="AD29" s="190"/>
    </row>
    <row r="30" spans="1:30" x14ac:dyDescent="0.25">
      <c r="A30" s="238">
        <f t="shared" si="0"/>
        <v>0</v>
      </c>
      <c r="B30" s="89"/>
      <c r="C30" s="90">
        <v>0</v>
      </c>
      <c r="D30" s="411"/>
      <c r="E30" s="239" t="str">
        <f t="shared" si="1"/>
        <v>Yes</v>
      </c>
      <c r="F30" s="421" t="s">
        <v>23</v>
      </c>
      <c r="G30" s="240" t="str">
        <f t="shared" si="2"/>
        <v>-</v>
      </c>
      <c r="H30" s="114">
        <f>IF(ISNA(VLOOKUP(J30,ProxyA!$L$17:$M$36,2,FALSE)),IF(ISNA(VLOOKUP(J30,ProxyB!$J$15:'ProxyB'!$K$34,2,FALSE)),IF(ISNA(VLOOKUP(J30,ProxyC!$J$19:$K$38,2,FALSE)),K30,VLOOKUP(J30,ProxyC!$J$19:$K$38,2,FALSE)),VLOOKUP(J30,ProxyB!$J$15:'ProxyB'!$K$34,2,FALSE)),VLOOKUP(J30,ProxyA!$L$17:$M$36,2,FALSE))</f>
        <v>0</v>
      </c>
      <c r="I30" s="241" t="s">
        <v>89</v>
      </c>
      <c r="J30" s="242" t="str">
        <f t="shared" si="6"/>
        <v>0</v>
      </c>
      <c r="K30" s="242">
        <f t="shared" si="3"/>
        <v>0</v>
      </c>
      <c r="L30" s="242">
        <f>IF(ISNA(VLOOKUP(J30,ProxyA!$L$17:$M$36,2,FALSE)),"ERROR",VLOOKUP(J30,ProxyA!$L$17:$M$36,2,FALSE))</f>
        <v>0</v>
      </c>
      <c r="M30" s="242">
        <f>IF(ISNA(VLOOKUP(J30,ProxyB!$J$15:$K$34,2,FALSE)),"ERROR",VLOOKUP(J30,ProxyB!$J$15:$K$34,2,FALSE))</f>
        <v>0</v>
      </c>
      <c r="N30" s="242">
        <f>IF(ISNA(VLOOKUP(J30,ProxyC!$J$19:$K$38,2,FALSE)),"ERROR",VLOOKUP(J30,ProxyC!$J$19:$K$38,2,FALSE))</f>
        <v>0</v>
      </c>
      <c r="O30" s="347">
        <f>(YEAR('2.Declaration'!$E$15)-YEAR(D30))*12+(MONTH('2.Declaration'!$E$15)-MONTH(D30))</f>
        <v>0</v>
      </c>
      <c r="P30" s="243">
        <f t="shared" si="4"/>
        <v>0</v>
      </c>
      <c r="Q30" s="167" t="str">
        <f t="shared" si="5"/>
        <v>-</v>
      </c>
      <c r="R30" s="172"/>
      <c r="S30" s="172"/>
      <c r="T30" s="172"/>
      <c r="U30" s="172"/>
      <c r="V30" s="172"/>
      <c r="W30" s="172"/>
      <c r="X30" s="172"/>
      <c r="Y30" s="172"/>
      <c r="Z30" s="190"/>
      <c r="AA30" s="190"/>
      <c r="AB30" s="190"/>
      <c r="AC30" s="190"/>
      <c r="AD30" s="190"/>
    </row>
    <row r="31" spans="1:30" x14ac:dyDescent="0.25">
      <c r="A31" s="238">
        <f t="shared" si="0"/>
        <v>0</v>
      </c>
      <c r="B31" s="89"/>
      <c r="C31" s="90">
        <v>0</v>
      </c>
      <c r="D31" s="411"/>
      <c r="E31" s="239" t="str">
        <f t="shared" si="1"/>
        <v>Yes</v>
      </c>
      <c r="F31" s="421" t="s">
        <v>23</v>
      </c>
      <c r="G31" s="240" t="str">
        <f t="shared" si="2"/>
        <v>-</v>
      </c>
      <c r="H31" s="114">
        <f>IF(ISNA(VLOOKUP(J31,ProxyA!$L$17:$M$36,2,FALSE)),IF(ISNA(VLOOKUP(J31,ProxyB!$J$15:'ProxyB'!$K$34,2,FALSE)),IF(ISNA(VLOOKUP(J31,ProxyC!$J$19:$K$38,2,FALSE)),K31,VLOOKUP(J31,ProxyC!$J$19:$K$38,2,FALSE)),VLOOKUP(J31,ProxyB!$J$15:'ProxyB'!$K$34,2,FALSE)),VLOOKUP(J31,ProxyA!$L$17:$M$36,2,FALSE))</f>
        <v>0</v>
      </c>
      <c r="I31" s="241" t="s">
        <v>89</v>
      </c>
      <c r="J31" s="242" t="str">
        <f t="shared" si="6"/>
        <v>0</v>
      </c>
      <c r="K31" s="242">
        <f t="shared" si="3"/>
        <v>0</v>
      </c>
      <c r="L31" s="242">
        <f>IF(ISNA(VLOOKUP(J31,ProxyA!$L$17:$M$36,2,FALSE)),"ERROR",VLOOKUP(J31,ProxyA!$L$17:$M$36,2,FALSE))</f>
        <v>0</v>
      </c>
      <c r="M31" s="242">
        <f>IF(ISNA(VLOOKUP(J31,ProxyB!$J$15:$K$34,2,FALSE)),"ERROR",VLOOKUP(J31,ProxyB!$J$15:$K$34,2,FALSE))</f>
        <v>0</v>
      </c>
      <c r="N31" s="242">
        <f>IF(ISNA(VLOOKUP(J31,ProxyC!$J$19:$K$38,2,FALSE)),"ERROR",VLOOKUP(J31,ProxyC!$J$19:$K$38,2,FALSE))</f>
        <v>0</v>
      </c>
      <c r="O31" s="347">
        <f>(YEAR('2.Declaration'!$E$15)-YEAR(D31))*12+(MONTH('2.Declaration'!$E$15)-MONTH(D31))</f>
        <v>0</v>
      </c>
      <c r="P31" s="243">
        <f t="shared" si="4"/>
        <v>0</v>
      </c>
      <c r="Q31" s="167" t="str">
        <f t="shared" si="5"/>
        <v>-</v>
      </c>
      <c r="R31" s="172"/>
      <c r="S31" s="172"/>
      <c r="T31" s="172"/>
      <c r="U31" s="172"/>
      <c r="V31" s="172"/>
      <c r="W31" s="172"/>
      <c r="X31" s="172"/>
      <c r="Y31" s="172"/>
      <c r="Z31" s="190"/>
      <c r="AA31" s="190"/>
      <c r="AB31" s="190"/>
      <c r="AC31" s="190"/>
      <c r="AD31" s="190"/>
    </row>
    <row r="32" spans="1:30" x14ac:dyDescent="0.25">
      <c r="A32" s="238">
        <f t="shared" si="0"/>
        <v>0</v>
      </c>
      <c r="B32" s="89"/>
      <c r="C32" s="90">
        <v>0</v>
      </c>
      <c r="D32" s="411"/>
      <c r="E32" s="239" t="str">
        <f t="shared" si="1"/>
        <v>Yes</v>
      </c>
      <c r="F32" s="421" t="s">
        <v>23</v>
      </c>
      <c r="G32" s="240" t="str">
        <f t="shared" si="2"/>
        <v>-</v>
      </c>
      <c r="H32" s="114">
        <f>IF(ISNA(VLOOKUP(J32,ProxyA!$L$17:$M$36,2,FALSE)),IF(ISNA(VLOOKUP(J32,ProxyB!$J$15:'ProxyB'!$K$34,2,FALSE)),IF(ISNA(VLOOKUP(J32,ProxyC!$J$19:$K$38,2,FALSE)),K32,VLOOKUP(J32,ProxyC!$J$19:$K$38,2,FALSE)),VLOOKUP(J32,ProxyB!$J$15:'ProxyB'!$K$34,2,FALSE)),VLOOKUP(J32,ProxyA!$L$17:$M$36,2,FALSE))</f>
        <v>0</v>
      </c>
      <c r="I32" s="241" t="s">
        <v>89</v>
      </c>
      <c r="J32" s="242" t="str">
        <f t="shared" si="6"/>
        <v>0</v>
      </c>
      <c r="K32" s="242">
        <f t="shared" si="3"/>
        <v>0</v>
      </c>
      <c r="L32" s="242">
        <f>IF(ISNA(VLOOKUP(J32,ProxyA!$L$17:$M$36,2,FALSE)),"ERROR",VLOOKUP(J32,ProxyA!$L$17:$M$36,2,FALSE))</f>
        <v>0</v>
      </c>
      <c r="M32" s="242">
        <f>IF(ISNA(VLOOKUP(J32,ProxyB!$J$15:$K$34,2,FALSE)),"ERROR",VLOOKUP(J32,ProxyB!$J$15:$K$34,2,FALSE))</f>
        <v>0</v>
      </c>
      <c r="N32" s="242">
        <f>IF(ISNA(VLOOKUP(J32,ProxyC!$J$19:$K$38,2,FALSE)),"ERROR",VLOOKUP(J32,ProxyC!$J$19:$K$38,2,FALSE))</f>
        <v>0</v>
      </c>
      <c r="O32" s="347">
        <f>(YEAR('2.Declaration'!$E$15)-YEAR(D32))*12+(MONTH('2.Declaration'!$E$15)-MONTH(D32))</f>
        <v>0</v>
      </c>
      <c r="P32" s="243">
        <f t="shared" si="4"/>
        <v>0</v>
      </c>
      <c r="Q32" s="167" t="str">
        <f t="shared" si="5"/>
        <v>-</v>
      </c>
      <c r="R32" s="172"/>
      <c r="S32" s="172"/>
      <c r="T32" s="172"/>
      <c r="U32" s="172"/>
      <c r="V32" s="172"/>
      <c r="W32" s="172"/>
      <c r="X32" s="172"/>
      <c r="Y32" s="172"/>
      <c r="Z32" s="190"/>
      <c r="AA32" s="190"/>
      <c r="AB32" s="190"/>
      <c r="AC32" s="190"/>
      <c r="AD32" s="190"/>
    </row>
    <row r="33" spans="1:30" x14ac:dyDescent="0.25">
      <c r="A33" s="238">
        <f t="shared" si="0"/>
        <v>0</v>
      </c>
      <c r="B33" s="89"/>
      <c r="C33" s="90">
        <v>0</v>
      </c>
      <c r="D33" s="411"/>
      <c r="E33" s="239" t="str">
        <f t="shared" si="1"/>
        <v>Yes</v>
      </c>
      <c r="F33" s="421" t="s">
        <v>23</v>
      </c>
      <c r="G33" s="240" t="str">
        <f t="shared" si="2"/>
        <v>-</v>
      </c>
      <c r="H33" s="114">
        <f>IF(ISNA(VLOOKUP(J33,ProxyA!$L$17:$M$36,2,FALSE)),IF(ISNA(VLOOKUP(J33,ProxyB!$J$15:'ProxyB'!$K$34,2,FALSE)),IF(ISNA(VLOOKUP(J33,ProxyC!$J$19:$K$38,2,FALSE)),K33,VLOOKUP(J33,ProxyC!$J$19:$K$38,2,FALSE)),VLOOKUP(J33,ProxyB!$J$15:'ProxyB'!$K$34,2,FALSE)),VLOOKUP(J33,ProxyA!$L$17:$M$36,2,FALSE))</f>
        <v>0</v>
      </c>
      <c r="I33" s="241" t="s">
        <v>89</v>
      </c>
      <c r="J33" s="247" t="str">
        <f t="shared" si="6"/>
        <v>0</v>
      </c>
      <c r="K33" s="242">
        <f t="shared" si="3"/>
        <v>0</v>
      </c>
      <c r="L33" s="242">
        <f>IF(ISNA(VLOOKUP(J33,ProxyA!$L$17:$M$36,2,FALSE)),"ERROR",VLOOKUP(J33,ProxyA!$L$17:$M$36,2,FALSE))</f>
        <v>0</v>
      </c>
      <c r="M33" s="242">
        <f>IF(ISNA(VLOOKUP(J33,ProxyB!$J$15:$K$34,2,FALSE)),"ERROR",VLOOKUP(J33,ProxyB!$J$15:$K$34,2,FALSE))</f>
        <v>0</v>
      </c>
      <c r="N33" s="242">
        <f>IF(ISNA(VLOOKUP(J33,ProxyC!$J$19:$K$38,2,FALSE)),"ERROR",VLOOKUP(J33,ProxyC!$J$19:$K$38,2,FALSE))</f>
        <v>0</v>
      </c>
      <c r="O33" s="347">
        <f>(YEAR('2.Declaration'!$E$15)-YEAR(D33))*12+(MONTH('2.Declaration'!$E$15)-MONTH(D33))</f>
        <v>0</v>
      </c>
      <c r="P33" s="243">
        <f t="shared" si="4"/>
        <v>0</v>
      </c>
      <c r="Q33" s="167" t="str">
        <f t="shared" si="5"/>
        <v>-</v>
      </c>
      <c r="R33" s="172"/>
      <c r="S33" s="172"/>
      <c r="T33" s="172"/>
      <c r="U33" s="172"/>
      <c r="V33" s="172"/>
      <c r="W33" s="172"/>
      <c r="X33" s="172"/>
      <c r="Y33" s="172"/>
      <c r="Z33" s="190"/>
      <c r="AA33" s="190"/>
      <c r="AB33" s="190"/>
      <c r="AC33" s="190"/>
      <c r="AD33" s="190"/>
    </row>
    <row r="34" spans="1:30" ht="15" customHeight="1" x14ac:dyDescent="0.25">
      <c r="A34" s="248">
        <f>SUM(A14:A33)</f>
        <v>0</v>
      </c>
      <c r="B34" s="548" t="s">
        <v>163</v>
      </c>
      <c r="C34" s="548"/>
      <c r="D34" s="548"/>
      <c r="E34" s="548"/>
      <c r="F34" s="548"/>
      <c r="G34" s="548"/>
      <c r="H34" s="249">
        <f>SUM(H14:H33)</f>
        <v>0</v>
      </c>
      <c r="I34" s="43"/>
      <c r="J34" s="250"/>
      <c r="K34" s="251"/>
      <c r="L34" s="251"/>
      <c r="M34" s="251"/>
      <c r="N34" s="251"/>
      <c r="P34" s="172"/>
      <c r="Q34" s="172"/>
      <c r="R34" s="172"/>
      <c r="S34" s="172"/>
      <c r="T34" s="172"/>
      <c r="U34" s="172"/>
      <c r="V34" s="172"/>
      <c r="W34" s="172"/>
      <c r="X34" s="172"/>
      <c r="Y34" s="172"/>
      <c r="Z34" s="190"/>
      <c r="AA34" s="190"/>
      <c r="AB34" s="190"/>
      <c r="AC34" s="190"/>
      <c r="AD34" s="190"/>
    </row>
    <row r="35" spans="1:30" x14ac:dyDescent="0.25">
      <c r="F35" s="252"/>
      <c r="J35" s="253" t="str">
        <f t="shared" si="6"/>
        <v/>
      </c>
      <c r="K35" s="228"/>
      <c r="L35" s="228"/>
      <c r="M35" s="228"/>
      <c r="N35" s="228"/>
    </row>
    <row r="36" spans="1:30" s="13" customFormat="1" ht="18" x14ac:dyDescent="0.25">
      <c r="B36" s="500" t="s">
        <v>231</v>
      </c>
      <c r="C36" s="500"/>
      <c r="D36" s="500"/>
      <c r="E36" s="500"/>
      <c r="F36" s="500"/>
      <c r="G36" s="500"/>
      <c r="H36" s="500"/>
      <c r="I36" s="70"/>
      <c r="J36" s="70"/>
      <c r="K36" s="70"/>
      <c r="L36" s="70"/>
      <c r="M36" s="70"/>
      <c r="N36" s="70"/>
      <c r="P36" s="66"/>
      <c r="Q36" s="66"/>
      <c r="T36" s="67"/>
      <c r="U36" s="68"/>
    </row>
    <row r="37" spans="1:30" s="13" customFormat="1" x14ac:dyDescent="0.25">
      <c r="B37" s="69"/>
      <c r="C37" s="69"/>
      <c r="D37" s="69"/>
      <c r="E37" s="69"/>
      <c r="F37" s="69"/>
      <c r="G37" s="70"/>
      <c r="H37" s="70"/>
      <c r="I37" s="85"/>
      <c r="J37" s="70"/>
      <c r="K37" s="70"/>
      <c r="L37" s="70"/>
      <c r="M37" s="70"/>
      <c r="N37" s="70"/>
      <c r="T37" s="68"/>
      <c r="U37" s="68"/>
    </row>
    <row r="38" spans="1:30" s="13" customFormat="1" x14ac:dyDescent="0.25">
      <c r="B38" s="69"/>
      <c r="C38" s="69"/>
      <c r="D38" s="69"/>
      <c r="E38" s="69"/>
      <c r="F38" s="69"/>
      <c r="G38" s="70"/>
      <c r="H38" s="70"/>
      <c r="I38" s="85"/>
      <c r="J38" s="70"/>
      <c r="K38" s="70"/>
      <c r="L38" s="70"/>
      <c r="M38" s="70"/>
      <c r="N38" s="70"/>
      <c r="T38" s="68"/>
      <c r="U38" s="68"/>
    </row>
    <row r="39" spans="1:30" s="13" customFormat="1" x14ac:dyDescent="0.25">
      <c r="B39" s="69"/>
      <c r="C39" s="69"/>
      <c r="D39" s="69"/>
      <c r="E39" s="69"/>
      <c r="F39" s="69"/>
      <c r="G39" s="70"/>
      <c r="H39" s="70"/>
      <c r="I39" s="85"/>
      <c r="J39" s="70"/>
      <c r="K39" s="70"/>
      <c r="L39" s="70"/>
      <c r="M39" s="70"/>
      <c r="N39" s="70"/>
      <c r="T39" s="68"/>
      <c r="U39" s="68"/>
    </row>
    <row r="40" spans="1:30" s="13" customFormat="1" x14ac:dyDescent="0.25">
      <c r="B40" s="69"/>
      <c r="C40" s="69"/>
      <c r="D40" s="69"/>
      <c r="E40" s="69"/>
      <c r="F40" s="69"/>
      <c r="G40" s="70"/>
      <c r="H40" s="70"/>
      <c r="I40" s="85"/>
      <c r="J40" s="70"/>
      <c r="K40" s="70"/>
      <c r="L40" s="70"/>
      <c r="M40" s="70"/>
      <c r="N40" s="70"/>
      <c r="T40" s="68"/>
      <c r="U40" s="68"/>
    </row>
    <row r="41" spans="1:30" s="13" customFormat="1" x14ac:dyDescent="0.25">
      <c r="B41" s="69"/>
      <c r="C41" s="69"/>
      <c r="D41" s="69"/>
      <c r="E41" s="69"/>
      <c r="F41" s="69"/>
      <c r="G41" s="70"/>
      <c r="H41" s="70"/>
      <c r="I41" s="85"/>
      <c r="J41" s="70"/>
      <c r="K41" s="70"/>
      <c r="L41" s="70"/>
      <c r="M41" s="70"/>
      <c r="N41" s="70"/>
      <c r="T41" s="68"/>
      <c r="U41" s="68"/>
    </row>
    <row r="42" spans="1:30" s="13" customFormat="1" x14ac:dyDescent="0.25">
      <c r="B42" s="69"/>
      <c r="C42" s="69"/>
      <c r="D42" s="69"/>
      <c r="E42" s="69"/>
      <c r="F42" s="69"/>
      <c r="G42" s="70"/>
      <c r="H42" s="70"/>
      <c r="I42" s="85"/>
      <c r="J42" s="70"/>
      <c r="K42" s="70"/>
      <c r="L42" s="70"/>
      <c r="M42" s="70"/>
      <c r="N42" s="70"/>
      <c r="T42" s="68"/>
      <c r="U42" s="68"/>
    </row>
    <row r="43" spans="1:30" s="13" customFormat="1" x14ac:dyDescent="0.25">
      <c r="B43" s="69"/>
      <c r="C43" s="69"/>
      <c r="D43" s="69"/>
      <c r="E43" s="69"/>
      <c r="F43" s="69"/>
      <c r="G43" s="70"/>
      <c r="H43" s="70"/>
      <c r="I43" s="85"/>
      <c r="J43" s="70"/>
      <c r="K43" s="70"/>
      <c r="L43" s="70"/>
      <c r="M43" s="70"/>
      <c r="N43" s="70"/>
      <c r="T43" s="68"/>
      <c r="U43" s="68"/>
    </row>
    <row r="44" spans="1:30" s="13" customFormat="1" hidden="1" x14ac:dyDescent="0.25">
      <c r="B44" s="69"/>
      <c r="C44" s="69"/>
      <c r="D44" s="69"/>
      <c r="E44" s="69"/>
      <c r="F44" s="69"/>
      <c r="G44" s="70"/>
      <c r="H44" s="70"/>
      <c r="I44" s="85"/>
      <c r="J44" s="70"/>
      <c r="K44" s="70"/>
      <c r="L44" s="70"/>
      <c r="M44" s="70"/>
      <c r="N44" s="70"/>
      <c r="T44" s="68"/>
      <c r="U44" s="68"/>
    </row>
    <row r="45" spans="1:30" s="13" customFormat="1" hidden="1" x14ac:dyDescent="0.25">
      <c r="B45" s="69"/>
      <c r="C45" s="69"/>
      <c r="D45" s="69"/>
      <c r="E45" s="69"/>
      <c r="F45" s="69"/>
      <c r="G45" s="70"/>
      <c r="H45" s="70"/>
      <c r="I45" s="85"/>
      <c r="J45" s="70"/>
      <c r="K45" s="70"/>
      <c r="L45" s="70"/>
      <c r="M45" s="70"/>
      <c r="N45" s="70"/>
      <c r="T45" s="68"/>
      <c r="U45" s="68"/>
    </row>
    <row r="46" spans="1:30" s="13" customFormat="1" hidden="1" x14ac:dyDescent="0.25">
      <c r="B46" s="69"/>
      <c r="C46" s="69"/>
      <c r="D46" s="69"/>
      <c r="E46" s="69"/>
      <c r="F46" s="69"/>
      <c r="G46" s="70"/>
      <c r="H46" s="70"/>
      <c r="I46" s="85"/>
      <c r="J46" s="70"/>
      <c r="K46" s="70"/>
      <c r="L46" s="70"/>
      <c r="M46" s="70"/>
      <c r="N46" s="70"/>
      <c r="T46" s="68"/>
      <c r="U46" s="68"/>
    </row>
    <row r="47" spans="1:30" s="13" customFormat="1" hidden="1" x14ac:dyDescent="0.25">
      <c r="B47" s="69"/>
      <c r="C47" s="69"/>
      <c r="D47" s="69"/>
      <c r="E47" s="69"/>
      <c r="F47" s="69"/>
      <c r="G47" s="70"/>
      <c r="H47" s="70"/>
      <c r="I47" s="85"/>
      <c r="J47" s="70"/>
      <c r="K47" s="70"/>
      <c r="L47" s="70"/>
      <c r="M47" s="70"/>
      <c r="N47" s="70"/>
      <c r="T47" s="68"/>
      <c r="U47" s="68"/>
    </row>
    <row r="48" spans="1:30" s="13" customFormat="1" hidden="1" x14ac:dyDescent="0.25">
      <c r="B48" s="69"/>
      <c r="C48" s="69"/>
      <c r="D48" s="69"/>
      <c r="E48" s="69"/>
      <c r="F48" s="69"/>
      <c r="G48" s="70"/>
      <c r="H48" s="70"/>
      <c r="I48" s="70"/>
      <c r="J48" s="70"/>
      <c r="K48" s="70"/>
      <c r="L48" s="70"/>
      <c r="M48" s="70"/>
      <c r="N48" s="70"/>
      <c r="T48" s="68"/>
      <c r="U48" s="68"/>
    </row>
    <row r="49" spans="2:29" s="13" customFormat="1" hidden="1" x14ac:dyDescent="0.25">
      <c r="B49" s="69"/>
      <c r="C49" s="69"/>
      <c r="D49" s="69"/>
      <c r="E49" s="69"/>
      <c r="F49" s="69"/>
      <c r="G49" s="70"/>
      <c r="H49" s="70"/>
      <c r="I49" s="70"/>
      <c r="J49" s="70"/>
      <c r="K49" s="70"/>
      <c r="L49" s="70"/>
      <c r="M49" s="70"/>
      <c r="N49" s="70"/>
      <c r="W49" s="68"/>
      <c r="X49" s="68"/>
      <c r="Y49" s="68"/>
      <c r="Z49" s="68"/>
      <c r="AA49" s="68"/>
      <c r="AB49" s="68"/>
      <c r="AC49" s="68"/>
    </row>
    <row r="50" spans="2:29" hidden="1" x14ac:dyDescent="0.25">
      <c r="F50" s="252"/>
    </row>
    <row r="51" spans="2:29" hidden="1" x14ac:dyDescent="0.25">
      <c r="F51" s="252"/>
    </row>
    <row r="52" spans="2:29" hidden="1" x14ac:dyDescent="0.25">
      <c r="F52" s="252"/>
    </row>
    <row r="53" spans="2:29" hidden="1" x14ac:dyDescent="0.25">
      <c r="F53" s="254"/>
    </row>
    <row r="54" spans="2:29" hidden="1" x14ac:dyDescent="0.25">
      <c r="F54" s="254"/>
    </row>
    <row r="55" spans="2:29" hidden="1" x14ac:dyDescent="0.25">
      <c r="F55" s="254"/>
    </row>
    <row r="56" spans="2:29" hidden="1" x14ac:dyDescent="0.25">
      <c r="F56" s="254"/>
    </row>
    <row r="57" spans="2:29" hidden="1" x14ac:dyDescent="0.25">
      <c r="F57" s="254"/>
    </row>
    <row r="58" spans="2:29" hidden="1" x14ac:dyDescent="0.25">
      <c r="F58" s="254"/>
    </row>
    <row r="59" spans="2:29" hidden="1" x14ac:dyDescent="0.25">
      <c r="F59" s="254"/>
    </row>
    <row r="60" spans="2:29" hidden="1" x14ac:dyDescent="0.25">
      <c r="F60" s="254"/>
    </row>
    <row r="61" spans="2:29" hidden="1" x14ac:dyDescent="0.25">
      <c r="F61" s="254"/>
    </row>
    <row r="62" spans="2:29" hidden="1" x14ac:dyDescent="0.25">
      <c r="F62" s="254"/>
    </row>
    <row r="63" spans="2:29" hidden="1" x14ac:dyDescent="0.25">
      <c r="F63" s="254"/>
    </row>
    <row r="64" spans="2:29" hidden="1" x14ac:dyDescent="0.25">
      <c r="F64" s="254"/>
    </row>
    <row r="65" spans="6:6" hidden="1" x14ac:dyDescent="0.25">
      <c r="F65" s="254"/>
    </row>
    <row r="66" spans="6:6" hidden="1" x14ac:dyDescent="0.25">
      <c r="F66" s="254"/>
    </row>
    <row r="67" spans="6:6" hidden="1" x14ac:dyDescent="0.25">
      <c r="F67" s="254"/>
    </row>
    <row r="68" spans="6:6" hidden="1" x14ac:dyDescent="0.25">
      <c r="F68" s="254"/>
    </row>
    <row r="69" spans="6:6" hidden="1" x14ac:dyDescent="0.25">
      <c r="F69" s="254"/>
    </row>
    <row r="70" spans="6:6" hidden="1" x14ac:dyDescent="0.25">
      <c r="F70" s="254"/>
    </row>
    <row r="71" spans="6:6" hidden="1" x14ac:dyDescent="0.25">
      <c r="F71" s="254"/>
    </row>
    <row r="72" spans="6:6" hidden="1" x14ac:dyDescent="0.25">
      <c r="F72" s="254"/>
    </row>
    <row r="73" spans="6:6" hidden="1" x14ac:dyDescent="0.25">
      <c r="F73" s="254"/>
    </row>
    <row r="74" spans="6:6" hidden="1" x14ac:dyDescent="0.25">
      <c r="F74" s="254"/>
    </row>
    <row r="75" spans="6:6" hidden="1" x14ac:dyDescent="0.25">
      <c r="F75" s="254"/>
    </row>
    <row r="76" spans="6:6" hidden="1" x14ac:dyDescent="0.25">
      <c r="F76" s="254"/>
    </row>
    <row r="77" spans="6:6" hidden="1" x14ac:dyDescent="0.25">
      <c r="F77" s="254"/>
    </row>
    <row r="78" spans="6:6" hidden="1" x14ac:dyDescent="0.25">
      <c r="F78" s="254"/>
    </row>
    <row r="79" spans="6:6" hidden="1" x14ac:dyDescent="0.25">
      <c r="F79" s="254"/>
    </row>
    <row r="80" spans="6:6" hidden="1" x14ac:dyDescent="0.25">
      <c r="F80" s="254"/>
    </row>
    <row r="81" spans="6:6" hidden="1" x14ac:dyDescent="0.25">
      <c r="F81" s="254"/>
    </row>
    <row r="82" spans="6:6" hidden="1" x14ac:dyDescent="0.25">
      <c r="F82" s="254"/>
    </row>
    <row r="83" spans="6:6" hidden="1" x14ac:dyDescent="0.25">
      <c r="F83" s="254"/>
    </row>
    <row r="84" spans="6:6" hidden="1" x14ac:dyDescent="0.25">
      <c r="F84" s="254"/>
    </row>
    <row r="85" spans="6:6" hidden="1" x14ac:dyDescent="0.25">
      <c r="F85" s="254"/>
    </row>
    <row r="86" spans="6:6" hidden="1" x14ac:dyDescent="0.25">
      <c r="F86" s="254"/>
    </row>
    <row r="87" spans="6:6" hidden="1" x14ac:dyDescent="0.25">
      <c r="F87" s="254"/>
    </row>
    <row r="88" spans="6:6" hidden="1" x14ac:dyDescent="0.25">
      <c r="F88" s="254"/>
    </row>
    <row r="89" spans="6:6" hidden="1" x14ac:dyDescent="0.25">
      <c r="F89" s="254"/>
    </row>
    <row r="90" spans="6:6" hidden="1" x14ac:dyDescent="0.25">
      <c r="F90" s="254"/>
    </row>
    <row r="91" spans="6:6" hidden="1" x14ac:dyDescent="0.25">
      <c r="F91" s="254"/>
    </row>
    <row r="92" spans="6:6" hidden="1" x14ac:dyDescent="0.25">
      <c r="F92" s="254"/>
    </row>
    <row r="93" spans="6:6" hidden="1" x14ac:dyDescent="0.25">
      <c r="F93" s="254"/>
    </row>
    <row r="94" spans="6:6" hidden="1" x14ac:dyDescent="0.25">
      <c r="F94" s="254"/>
    </row>
    <row r="95" spans="6:6" hidden="1" x14ac:dyDescent="0.25">
      <c r="F95" s="254"/>
    </row>
    <row r="96" spans="6:6" hidden="1" x14ac:dyDescent="0.25">
      <c r="F96" s="254"/>
    </row>
    <row r="97" spans="6:6" hidden="1" x14ac:dyDescent="0.25">
      <c r="F97" s="254"/>
    </row>
    <row r="98" spans="6:6" hidden="1" x14ac:dyDescent="0.25">
      <c r="F98" s="254"/>
    </row>
    <row r="99" spans="6:6" hidden="1" x14ac:dyDescent="0.25">
      <c r="F99" s="254"/>
    </row>
    <row r="100" spans="6:6" hidden="1" x14ac:dyDescent="0.25">
      <c r="F100" s="254"/>
    </row>
    <row r="101" spans="6:6" hidden="1" x14ac:dyDescent="0.25">
      <c r="F101" s="254"/>
    </row>
    <row r="102" spans="6:6" hidden="1" x14ac:dyDescent="0.25">
      <c r="F102" s="254"/>
    </row>
    <row r="103" spans="6:6" hidden="1" x14ac:dyDescent="0.25">
      <c r="F103" s="254"/>
    </row>
    <row r="104" spans="6:6" hidden="1" x14ac:dyDescent="0.25">
      <c r="F104" s="254"/>
    </row>
    <row r="105" spans="6:6" hidden="1" x14ac:dyDescent="0.25">
      <c r="F105" s="254"/>
    </row>
    <row r="106" spans="6:6" hidden="1" x14ac:dyDescent="0.25">
      <c r="F106" s="254"/>
    </row>
    <row r="107" spans="6:6" hidden="1" x14ac:dyDescent="0.25">
      <c r="F107" s="254"/>
    </row>
    <row r="108" spans="6:6" hidden="1" x14ac:dyDescent="0.25">
      <c r="F108" s="254"/>
    </row>
    <row r="109" spans="6:6" hidden="1" x14ac:dyDescent="0.25">
      <c r="F109" s="254"/>
    </row>
    <row r="110" spans="6:6" hidden="1" x14ac:dyDescent="0.25">
      <c r="F110" s="254"/>
    </row>
    <row r="111" spans="6:6" hidden="1" x14ac:dyDescent="0.25">
      <c r="F111" s="254"/>
    </row>
    <row r="112" spans="6:6" hidden="1" x14ac:dyDescent="0.25">
      <c r="F112" s="254"/>
    </row>
    <row r="113" spans="6:6" hidden="1" x14ac:dyDescent="0.25">
      <c r="F113" s="254"/>
    </row>
    <row r="114" spans="6:6" hidden="1" x14ac:dyDescent="0.25">
      <c r="F114" s="254"/>
    </row>
    <row r="115" spans="6:6" hidden="1" x14ac:dyDescent="0.25">
      <c r="F115" s="254"/>
    </row>
    <row r="116" spans="6:6" hidden="1" x14ac:dyDescent="0.25">
      <c r="F116" s="254"/>
    </row>
    <row r="117" spans="6:6" hidden="1" x14ac:dyDescent="0.25">
      <c r="F117" s="254"/>
    </row>
    <row r="118" spans="6:6" hidden="1" x14ac:dyDescent="0.25">
      <c r="F118" s="254"/>
    </row>
    <row r="119" spans="6:6" hidden="1" x14ac:dyDescent="0.25">
      <c r="F119" s="254"/>
    </row>
    <row r="120" spans="6:6" hidden="1" x14ac:dyDescent="0.25">
      <c r="F120" s="254"/>
    </row>
    <row r="121" spans="6:6" hidden="1" x14ac:dyDescent="0.25">
      <c r="F121" s="254"/>
    </row>
    <row r="122" spans="6:6" hidden="1" x14ac:dyDescent="0.25">
      <c r="F122" s="254"/>
    </row>
    <row r="123" spans="6:6" hidden="1" x14ac:dyDescent="0.25">
      <c r="F123" s="254"/>
    </row>
    <row r="124" spans="6:6" hidden="1" x14ac:dyDescent="0.25">
      <c r="F124" s="254"/>
    </row>
    <row r="125" spans="6:6" hidden="1" x14ac:dyDescent="0.25">
      <c r="F125" s="254"/>
    </row>
    <row r="126" spans="6:6" hidden="1" x14ac:dyDescent="0.25">
      <c r="F126" s="254"/>
    </row>
    <row r="127" spans="6:6" hidden="1" x14ac:dyDescent="0.25">
      <c r="F127" s="254"/>
    </row>
    <row r="128" spans="6:6" hidden="1" x14ac:dyDescent="0.25">
      <c r="F128" s="254"/>
    </row>
    <row r="129" spans="6:6" hidden="1" x14ac:dyDescent="0.25">
      <c r="F129" s="254"/>
    </row>
    <row r="130" spans="6:6" hidden="1" x14ac:dyDescent="0.25">
      <c r="F130" s="254"/>
    </row>
    <row r="131" spans="6:6" hidden="1" x14ac:dyDescent="0.25">
      <c r="F131" s="254"/>
    </row>
    <row r="132" spans="6:6" hidden="1" x14ac:dyDescent="0.25">
      <c r="F132" s="254"/>
    </row>
    <row r="133" spans="6:6" hidden="1" x14ac:dyDescent="0.25">
      <c r="F133" s="254"/>
    </row>
    <row r="134" spans="6:6" hidden="1" x14ac:dyDescent="0.25">
      <c r="F134" s="254"/>
    </row>
    <row r="135" spans="6:6" hidden="1" x14ac:dyDescent="0.25">
      <c r="F135" s="254"/>
    </row>
    <row r="136" spans="6:6" hidden="1" x14ac:dyDescent="0.25">
      <c r="F136" s="254"/>
    </row>
    <row r="137" spans="6:6" hidden="1" x14ac:dyDescent="0.25">
      <c r="F137" s="254"/>
    </row>
    <row r="138" spans="6:6" hidden="1" x14ac:dyDescent="0.25">
      <c r="F138" s="254"/>
    </row>
    <row r="139" spans="6:6" hidden="1" x14ac:dyDescent="0.25">
      <c r="F139" s="254"/>
    </row>
    <row r="140" spans="6:6" hidden="1" x14ac:dyDescent="0.25">
      <c r="F140" s="254"/>
    </row>
    <row r="141" spans="6:6" hidden="1" x14ac:dyDescent="0.25">
      <c r="F141" s="254"/>
    </row>
    <row r="142" spans="6:6" hidden="1" x14ac:dyDescent="0.25">
      <c r="F142" s="254"/>
    </row>
    <row r="143" spans="6:6" hidden="1" x14ac:dyDescent="0.25">
      <c r="F143" s="254"/>
    </row>
    <row r="144" spans="6:6" hidden="1" x14ac:dyDescent="0.25">
      <c r="F144" s="254"/>
    </row>
    <row r="145" spans="6:6" hidden="1" x14ac:dyDescent="0.25">
      <c r="F145" s="254"/>
    </row>
    <row r="146" spans="6:6" hidden="1" x14ac:dyDescent="0.25">
      <c r="F146" s="254"/>
    </row>
    <row r="147" spans="6:6" hidden="1" x14ac:dyDescent="0.25">
      <c r="F147" s="254"/>
    </row>
    <row r="148" spans="6:6" hidden="1" x14ac:dyDescent="0.25">
      <c r="F148" s="254"/>
    </row>
    <row r="149" spans="6:6" hidden="1" x14ac:dyDescent="0.25">
      <c r="F149" s="254"/>
    </row>
    <row r="150" spans="6:6" hidden="1" x14ac:dyDescent="0.25">
      <c r="F150" s="254"/>
    </row>
    <row r="151" spans="6:6" hidden="1" x14ac:dyDescent="0.25">
      <c r="F151" s="254"/>
    </row>
    <row r="152" spans="6:6" hidden="1" x14ac:dyDescent="0.25">
      <c r="F152" s="254"/>
    </row>
    <row r="153" spans="6:6" hidden="1" x14ac:dyDescent="0.25">
      <c r="F153" s="254"/>
    </row>
    <row r="154" spans="6:6" hidden="1" x14ac:dyDescent="0.25">
      <c r="F154" s="254"/>
    </row>
    <row r="155" spans="6:6" hidden="1" x14ac:dyDescent="0.25">
      <c r="F155" s="254"/>
    </row>
    <row r="156" spans="6:6" hidden="1" x14ac:dyDescent="0.25">
      <c r="F156" s="254"/>
    </row>
    <row r="157" spans="6:6" hidden="1" x14ac:dyDescent="0.25">
      <c r="F157" s="254"/>
    </row>
    <row r="158" spans="6:6" hidden="1" x14ac:dyDescent="0.25">
      <c r="F158" s="254"/>
    </row>
    <row r="159" spans="6:6" hidden="1" x14ac:dyDescent="0.25">
      <c r="F159" s="254"/>
    </row>
    <row r="160" spans="6:6" hidden="1" x14ac:dyDescent="0.25">
      <c r="F160" s="254"/>
    </row>
    <row r="161" spans="6:6" hidden="1" x14ac:dyDescent="0.25">
      <c r="F161" s="254"/>
    </row>
    <row r="162" spans="6:6" hidden="1" x14ac:dyDescent="0.25">
      <c r="F162" s="254"/>
    </row>
    <row r="163" spans="6:6" hidden="1" x14ac:dyDescent="0.25">
      <c r="F163" s="254"/>
    </row>
    <row r="164" spans="6:6" hidden="1" x14ac:dyDescent="0.25">
      <c r="F164" s="254"/>
    </row>
    <row r="165" spans="6:6" hidden="1" x14ac:dyDescent="0.25">
      <c r="F165" s="254"/>
    </row>
    <row r="166" spans="6:6" hidden="1" x14ac:dyDescent="0.25">
      <c r="F166" s="254"/>
    </row>
    <row r="167" spans="6:6" hidden="1" x14ac:dyDescent="0.25">
      <c r="F167" s="254"/>
    </row>
    <row r="168" spans="6:6" hidden="1" x14ac:dyDescent="0.25">
      <c r="F168" s="254"/>
    </row>
    <row r="169" spans="6:6" hidden="1" x14ac:dyDescent="0.25">
      <c r="F169" s="254"/>
    </row>
    <row r="170" spans="6:6" hidden="1" x14ac:dyDescent="0.25">
      <c r="F170" s="254"/>
    </row>
    <row r="171" spans="6:6" hidden="1" x14ac:dyDescent="0.25">
      <c r="F171" s="254"/>
    </row>
    <row r="172" spans="6:6" hidden="1" x14ac:dyDescent="0.25">
      <c r="F172" s="254"/>
    </row>
    <row r="173" spans="6:6" hidden="1" x14ac:dyDescent="0.25">
      <c r="F173" s="254"/>
    </row>
    <row r="174" spans="6:6" hidden="1" x14ac:dyDescent="0.25">
      <c r="F174" s="254"/>
    </row>
    <row r="175" spans="6:6" hidden="1" x14ac:dyDescent="0.25">
      <c r="F175" s="254"/>
    </row>
    <row r="176" spans="6:6" hidden="1" x14ac:dyDescent="0.25">
      <c r="F176" s="254"/>
    </row>
    <row r="177" spans="6:6" hidden="1" x14ac:dyDescent="0.25">
      <c r="F177" s="254"/>
    </row>
    <row r="178" spans="6:6" hidden="1" x14ac:dyDescent="0.25">
      <c r="F178" s="254"/>
    </row>
    <row r="179" spans="6:6" hidden="1" x14ac:dyDescent="0.25">
      <c r="F179" s="254"/>
    </row>
    <row r="180" spans="6:6" hidden="1" x14ac:dyDescent="0.25">
      <c r="F180" s="254"/>
    </row>
    <row r="181" spans="6:6" hidden="1" x14ac:dyDescent="0.25">
      <c r="F181" s="254"/>
    </row>
    <row r="182" spans="6:6" hidden="1" x14ac:dyDescent="0.25">
      <c r="F182" s="254"/>
    </row>
    <row r="183" spans="6:6" hidden="1" x14ac:dyDescent="0.25">
      <c r="F183" s="254"/>
    </row>
    <row r="184" spans="6:6" hidden="1" x14ac:dyDescent="0.25">
      <c r="F184" s="254"/>
    </row>
    <row r="185" spans="6:6" hidden="1" x14ac:dyDescent="0.25">
      <c r="F185" s="254"/>
    </row>
    <row r="186" spans="6:6" hidden="1" x14ac:dyDescent="0.25">
      <c r="F186" s="254"/>
    </row>
    <row r="187" spans="6:6" hidden="1" x14ac:dyDescent="0.25">
      <c r="F187" s="254"/>
    </row>
    <row r="188" spans="6:6" hidden="1" x14ac:dyDescent="0.25">
      <c r="F188" s="254"/>
    </row>
    <row r="189" spans="6:6" hidden="1" x14ac:dyDescent="0.25">
      <c r="F189" s="254"/>
    </row>
    <row r="190" spans="6:6" hidden="1" x14ac:dyDescent="0.25">
      <c r="F190" s="254"/>
    </row>
    <row r="191" spans="6:6" hidden="1" x14ac:dyDescent="0.25">
      <c r="F191" s="254"/>
    </row>
    <row r="192" spans="6:6" hidden="1" x14ac:dyDescent="0.25">
      <c r="F192" s="254"/>
    </row>
    <row r="193" spans="6:6" hidden="1" x14ac:dyDescent="0.25">
      <c r="F193" s="254"/>
    </row>
    <row r="194" spans="6:6" hidden="1" x14ac:dyDescent="0.25">
      <c r="F194" s="254"/>
    </row>
    <row r="195" spans="6:6" hidden="1" x14ac:dyDescent="0.25">
      <c r="F195" s="254"/>
    </row>
    <row r="196" spans="6:6" hidden="1" x14ac:dyDescent="0.25">
      <c r="F196" s="254"/>
    </row>
    <row r="197" spans="6:6" hidden="1" x14ac:dyDescent="0.25">
      <c r="F197" s="254"/>
    </row>
    <row r="198" spans="6:6" hidden="1" x14ac:dyDescent="0.25">
      <c r="F198" s="254"/>
    </row>
    <row r="199" spans="6:6" hidden="1" x14ac:dyDescent="0.25">
      <c r="F199" s="254"/>
    </row>
    <row r="200" spans="6:6" hidden="1" x14ac:dyDescent="0.25">
      <c r="F200" s="254"/>
    </row>
    <row r="201" spans="6:6" hidden="1" x14ac:dyDescent="0.25">
      <c r="F201" s="254"/>
    </row>
    <row r="202" spans="6:6" hidden="1" x14ac:dyDescent="0.25">
      <c r="F202" s="254"/>
    </row>
    <row r="203" spans="6:6" hidden="1" x14ac:dyDescent="0.25">
      <c r="F203" s="254"/>
    </row>
    <row r="204" spans="6:6" hidden="1" x14ac:dyDescent="0.25">
      <c r="F204" s="254"/>
    </row>
    <row r="205" spans="6:6" hidden="1" x14ac:dyDescent="0.25">
      <c r="F205" s="254"/>
    </row>
    <row r="206" spans="6:6" hidden="1" x14ac:dyDescent="0.25">
      <c r="F206" s="254"/>
    </row>
    <row r="207" spans="6:6" hidden="1" x14ac:dyDescent="0.25">
      <c r="F207" s="254"/>
    </row>
    <row r="208" spans="6:6" hidden="1" x14ac:dyDescent="0.25">
      <c r="F208" s="254"/>
    </row>
    <row r="209" spans="6:6" hidden="1" x14ac:dyDescent="0.25">
      <c r="F209" s="254"/>
    </row>
    <row r="210" spans="6:6" hidden="1" x14ac:dyDescent="0.25">
      <c r="F210" s="254"/>
    </row>
    <row r="211" spans="6:6" hidden="1" x14ac:dyDescent="0.25">
      <c r="F211" s="254"/>
    </row>
    <row r="212" spans="6:6" hidden="1" x14ac:dyDescent="0.25">
      <c r="F212" s="254"/>
    </row>
    <row r="213" spans="6:6" hidden="1" x14ac:dyDescent="0.25">
      <c r="F213" s="254"/>
    </row>
    <row r="214" spans="6:6" hidden="1" x14ac:dyDescent="0.25">
      <c r="F214" s="254"/>
    </row>
    <row r="215" spans="6:6" hidden="1" x14ac:dyDescent="0.25">
      <c r="F215" s="254"/>
    </row>
    <row r="216" spans="6:6" hidden="1" x14ac:dyDescent="0.25">
      <c r="F216" s="254"/>
    </row>
    <row r="217" spans="6:6" hidden="1" x14ac:dyDescent="0.25">
      <c r="F217" s="254"/>
    </row>
    <row r="218" spans="6:6" hidden="1" x14ac:dyDescent="0.25">
      <c r="F218" s="254"/>
    </row>
    <row r="219" spans="6:6" hidden="1" x14ac:dyDescent="0.25">
      <c r="F219" s="254"/>
    </row>
    <row r="220" spans="6:6" hidden="1" x14ac:dyDescent="0.25">
      <c r="F220" s="254"/>
    </row>
  </sheetData>
  <sheetProtection algorithmName="SHA-512" hashValue="cWhJMRI4RqBJ4E1qC4i+WwAmhFAJRX0M1QtSRatnMLxvhlszxY7SWBZgCpnaQBbSqd1l3DPD5bFsFhaSxcRoBw==" saltValue="8YkakfUkgQjnQSimbl7Tfw==" spinCount="100000" sheet="1" objects="1" scenarios="1"/>
  <mergeCells count="10">
    <mergeCell ref="B10:H10"/>
    <mergeCell ref="I12:R12"/>
    <mergeCell ref="B34:G34"/>
    <mergeCell ref="B36:H36"/>
    <mergeCell ref="C2:E2"/>
    <mergeCell ref="C3:E3"/>
    <mergeCell ref="C4:E4"/>
    <mergeCell ref="B7:H7"/>
    <mergeCell ref="B8:H8"/>
    <mergeCell ref="B9:H9"/>
  </mergeCells>
  <conditionalFormatting sqref="F14:F33">
    <cfRule type="expression" dxfId="34" priority="5">
      <formula>$E14="Yes"</formula>
    </cfRule>
  </conditionalFormatting>
  <conditionalFormatting sqref="E14:E33">
    <cfRule type="expression" dxfId="33" priority="4">
      <formula>$D14&gt;0</formula>
    </cfRule>
  </conditionalFormatting>
  <conditionalFormatting sqref="G14:G33">
    <cfRule type="expression" dxfId="32" priority="3">
      <formula>$D14&gt;0</formula>
    </cfRule>
  </conditionalFormatting>
  <conditionalFormatting sqref="I14:N14 I15:I33 J15:J35 K15:N33">
    <cfRule type="expression" dxfId="31" priority="2">
      <formula>$G14="To apportion GST claim using the proxies"</formula>
    </cfRule>
  </conditionalFormatting>
  <conditionalFormatting sqref="F14:F33">
    <cfRule type="expression" dxfId="30" priority="1">
      <formula>$D14=""</formula>
    </cfRule>
  </conditionalFormatting>
  <dataValidations count="4">
    <dataValidation type="decimal" operator="greaterThanOrEqual" allowBlank="1" showInputMessage="1" showErrorMessage="1" sqref="C14:C33">
      <formula1>0</formula1>
    </dataValidation>
    <dataValidation type="list" allowBlank="1" showInputMessage="1" showErrorMessage="1" sqref="F14:F33">
      <formula1>$P$7:$P$10</formula1>
    </dataValidation>
    <dataValidation type="whole" operator="greaterThanOrEqual" allowBlank="1" showInputMessage="1" showErrorMessage="1" sqref="D14:D33">
      <formula1>0</formula1>
    </dataValidation>
    <dataValidation operator="greaterThanOrEqual" allowBlank="1" showInputMessage="1" showErrorMessage="1" sqref="P14:P33 F35 F50:F220 E14:E33 K14:N33 J14:J35 H14:I33"/>
  </dataValidations>
  <hyperlinks>
    <hyperlink ref="I14" location="'8b.Service Apportionment'!A1" display="Click here to apportion GST claims"/>
    <hyperlink ref="I15:I33" location="'8b.Service Apportionment'!A1" display="Click here to apportion GST claims"/>
  </hyperlinks>
  <pageMargins left="0.7" right="0.7" top="0.75" bottom="0.75" header="0.3" footer="0.3"/>
  <pageSetup scale="4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5"/>
  <sheetViews>
    <sheetView showGridLines="0" showRowColHeaders="0" zoomScale="80" zoomScaleNormal="80" workbookViewId="0">
      <selection activeCell="B18" sqref="B18:G18"/>
    </sheetView>
  </sheetViews>
  <sheetFormatPr defaultRowHeight="15" x14ac:dyDescent="0.25"/>
  <cols>
    <col min="2" max="2" width="37.140625" customWidth="1"/>
    <col min="3" max="3" width="38.85546875" customWidth="1"/>
    <col min="4" max="5" width="34.140625" customWidth="1"/>
  </cols>
  <sheetData>
    <row r="2" spans="2:8" ht="18" customHeight="1" x14ac:dyDescent="0.25">
      <c r="B2" s="73" t="s">
        <v>3</v>
      </c>
      <c r="C2" s="531">
        <f>'2.Declaration'!E7</f>
        <v>0</v>
      </c>
      <c r="D2" s="531"/>
      <c r="E2" s="531"/>
      <c r="F2" s="27"/>
      <c r="G2" s="27"/>
      <c r="H2" s="27"/>
    </row>
    <row r="3" spans="2:8" ht="18" customHeight="1" x14ac:dyDescent="0.25">
      <c r="B3" s="75" t="s">
        <v>4</v>
      </c>
      <c r="C3" s="532">
        <f>'2.Declaration'!E11</f>
        <v>0</v>
      </c>
      <c r="D3" s="533"/>
      <c r="E3" s="533"/>
      <c r="F3" s="76"/>
      <c r="G3" s="27"/>
      <c r="H3" s="27"/>
    </row>
    <row r="4" spans="2:8" ht="18" customHeight="1" x14ac:dyDescent="0.25">
      <c r="B4" s="77" t="s">
        <v>11</v>
      </c>
      <c r="C4" s="505">
        <f>'2.Declaration'!E15</f>
        <v>0</v>
      </c>
      <c r="D4" s="506"/>
      <c r="E4" s="506"/>
      <c r="F4" s="78"/>
      <c r="G4" s="31"/>
      <c r="H4" s="31"/>
    </row>
    <row r="6" spans="2:8" ht="18" x14ac:dyDescent="0.25">
      <c r="B6" s="225" t="s">
        <v>74</v>
      </c>
      <c r="C6" s="226"/>
      <c r="D6" s="226"/>
      <c r="E6" s="226"/>
      <c r="F6" s="226"/>
      <c r="G6" s="227"/>
      <c r="H6" s="32"/>
    </row>
    <row r="7" spans="2:8" ht="18" x14ac:dyDescent="0.25">
      <c r="B7" s="255" t="s">
        <v>90</v>
      </c>
      <c r="C7" s="256"/>
      <c r="D7" s="256"/>
      <c r="E7" s="256"/>
      <c r="F7" s="256"/>
      <c r="G7" s="257"/>
      <c r="H7" s="258"/>
    </row>
    <row r="8" spans="2:8" ht="114.75" customHeight="1" x14ac:dyDescent="0.25">
      <c r="B8" s="583" t="s">
        <v>218</v>
      </c>
      <c r="C8" s="584"/>
      <c r="D8" s="584"/>
      <c r="E8" s="584"/>
      <c r="F8" s="584"/>
      <c r="G8" s="585"/>
      <c r="H8" s="259"/>
    </row>
    <row r="9" spans="2:8" x14ac:dyDescent="0.25">
      <c r="B9" s="523"/>
      <c r="C9" s="523"/>
      <c r="D9" s="523"/>
      <c r="E9" s="369"/>
      <c r="F9" s="369"/>
      <c r="G9" s="369"/>
      <c r="H9" s="126"/>
    </row>
    <row r="10" spans="2:8" x14ac:dyDescent="0.25">
      <c r="B10" s="523"/>
      <c r="C10" s="523"/>
      <c r="D10" s="523"/>
      <c r="E10" s="523"/>
      <c r="F10" s="523"/>
      <c r="G10" s="523"/>
      <c r="H10" s="523"/>
    </row>
    <row r="11" spans="2:8" ht="18" x14ac:dyDescent="0.25">
      <c r="B11" s="578" t="s">
        <v>239</v>
      </c>
      <c r="C11" s="579"/>
      <c r="D11" s="579"/>
      <c r="E11" s="579"/>
      <c r="F11" s="579"/>
      <c r="G11" s="580"/>
      <c r="H11" s="33"/>
    </row>
    <row r="12" spans="2:8" ht="18" x14ac:dyDescent="0.25">
      <c r="B12" s="33"/>
      <c r="C12" s="33"/>
      <c r="D12" s="33"/>
      <c r="E12" s="33"/>
      <c r="F12" s="33"/>
      <c r="G12" s="33"/>
      <c r="H12" s="33"/>
    </row>
    <row r="13" spans="2:8" ht="46.5" customHeight="1" x14ac:dyDescent="0.25">
      <c r="C13" s="260" t="s">
        <v>91</v>
      </c>
      <c r="D13" s="261" t="s">
        <v>92</v>
      </c>
      <c r="E13" s="586" t="s">
        <v>93</v>
      </c>
      <c r="F13" s="586"/>
      <c r="G13" s="586"/>
    </row>
    <row r="14" spans="2:8" ht="80.099999999999994" customHeight="1" x14ac:dyDescent="0.25">
      <c r="B14" s="581" t="s">
        <v>94</v>
      </c>
      <c r="C14" s="262"/>
      <c r="D14" s="263" t="s">
        <v>125</v>
      </c>
      <c r="E14" s="577" t="s">
        <v>128</v>
      </c>
      <c r="F14" s="577"/>
      <c r="G14" s="577"/>
    </row>
    <row r="15" spans="2:8" ht="80.099999999999994" customHeight="1" x14ac:dyDescent="0.25">
      <c r="B15" s="582"/>
      <c r="C15" s="264"/>
      <c r="D15" s="263" t="s">
        <v>126</v>
      </c>
      <c r="E15" s="577" t="s">
        <v>127</v>
      </c>
      <c r="F15" s="577"/>
      <c r="G15" s="577"/>
    </row>
    <row r="16" spans="2:8" ht="80.099999999999994" customHeight="1" x14ac:dyDescent="0.25">
      <c r="B16" s="265" t="s">
        <v>95</v>
      </c>
      <c r="C16" s="264"/>
      <c r="D16" s="263" t="s">
        <v>216</v>
      </c>
      <c r="E16" s="577" t="s">
        <v>217</v>
      </c>
      <c r="F16" s="577"/>
      <c r="G16" s="577"/>
    </row>
    <row r="17" spans="2:8" x14ac:dyDescent="0.25">
      <c r="B17" s="266"/>
      <c r="C17" s="267"/>
      <c r="D17" s="267"/>
      <c r="E17" s="267"/>
      <c r="F17" s="267"/>
      <c r="G17" s="267"/>
      <c r="H17" s="267"/>
    </row>
    <row r="18" spans="2:8" ht="18" x14ac:dyDescent="0.25">
      <c r="B18" s="500" t="s">
        <v>231</v>
      </c>
      <c r="C18" s="500"/>
      <c r="D18" s="500"/>
      <c r="E18" s="500"/>
      <c r="F18" s="500"/>
      <c r="G18" s="500"/>
    </row>
    <row r="19" spans="2:8" ht="14.25" customHeight="1" x14ac:dyDescent="0.25">
      <c r="F19" s="254"/>
    </row>
    <row r="20" spans="2:8" x14ac:dyDescent="0.25">
      <c r="B20" s="440"/>
      <c r="C20" s="69"/>
      <c r="D20" s="69"/>
      <c r="E20" s="69"/>
      <c r="F20" s="254"/>
    </row>
    <row r="21" spans="2:8" x14ac:dyDescent="0.25">
      <c r="F21" s="254"/>
    </row>
    <row r="22" spans="2:8" x14ac:dyDescent="0.25">
      <c r="F22" s="254"/>
    </row>
    <row r="23" spans="2:8" x14ac:dyDescent="0.25">
      <c r="F23" s="254"/>
    </row>
    <row r="24" spans="2:8" x14ac:dyDescent="0.25">
      <c r="F24" s="254"/>
    </row>
    <row r="25" spans="2:8" x14ac:dyDescent="0.25">
      <c r="F25" s="254"/>
    </row>
  </sheetData>
  <sheetProtection algorithmName="SHA-512" hashValue="jjlax8roKhPLOQWHkVuI3Ltxb+RL+7xKHdB0Y7uzYPZgXHDOM2fbcew3q+lBkN3E8bVi69YL/KnLb5iAwMiB0Q==" saltValue="eCU6p8CVsj7VL50xTlFnOw==" spinCount="100000" sheet="1" objects="1" scenarios="1"/>
  <mergeCells count="13">
    <mergeCell ref="C2:E2"/>
    <mergeCell ref="C3:E3"/>
    <mergeCell ref="C4:E4"/>
    <mergeCell ref="B8:G8"/>
    <mergeCell ref="E13:G13"/>
    <mergeCell ref="B18:G18"/>
    <mergeCell ref="E14:G14"/>
    <mergeCell ref="E15:G15"/>
    <mergeCell ref="E16:G16"/>
    <mergeCell ref="B9:D9"/>
    <mergeCell ref="B10:H10"/>
    <mergeCell ref="B11:G11"/>
    <mergeCell ref="B14:B15"/>
  </mergeCells>
  <dataValidations count="1">
    <dataValidation operator="greaterThanOrEqual" allowBlank="1" showInputMessage="1" showErrorMessage="1" sqref="F19:F25"/>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8"/>
  <sheetViews>
    <sheetView showGridLines="0" showRowColHeaders="0" topLeftCell="B1" zoomScale="80" zoomScaleNormal="80" workbookViewId="0">
      <selection activeCell="B39" sqref="B39:I39"/>
    </sheetView>
  </sheetViews>
  <sheetFormatPr defaultColWidth="0" defaultRowHeight="15" zeroHeight="1" x14ac:dyDescent="0.25"/>
  <cols>
    <col min="1" max="1" width="9.140625" customWidth="1"/>
    <col min="2" max="2" width="40.28515625" customWidth="1"/>
    <col min="3" max="3" width="32.5703125" customWidth="1"/>
    <col min="4" max="4" width="17.42578125" customWidth="1"/>
    <col min="5" max="9" width="31.42578125" customWidth="1"/>
    <col min="10" max="10" width="9.140625" customWidth="1"/>
    <col min="11" max="12" width="9.140625" hidden="1" customWidth="1"/>
    <col min="13" max="13" width="14.5703125" hidden="1" customWidth="1"/>
    <col min="14" max="14" width="14" hidden="1" customWidth="1"/>
    <col min="15" max="16384" width="9.140625" hidden="1"/>
  </cols>
  <sheetData>
    <row r="1" spans="2:19" x14ac:dyDescent="0.25"/>
    <row r="2" spans="2:19" ht="18" x14ac:dyDescent="0.25">
      <c r="B2" s="73" t="s">
        <v>3</v>
      </c>
      <c r="C2" s="531">
        <f>'2.Declaration'!E7</f>
        <v>0</v>
      </c>
      <c r="D2" s="531"/>
      <c r="E2" s="531"/>
      <c r="F2" s="27"/>
      <c r="G2" s="27"/>
      <c r="H2" s="27"/>
      <c r="I2" s="13"/>
      <c r="J2" s="13"/>
      <c r="K2" s="13"/>
      <c r="L2" s="13"/>
      <c r="M2" s="13"/>
      <c r="N2" s="13"/>
      <c r="O2" s="13"/>
      <c r="P2" s="13"/>
      <c r="Q2" s="68"/>
      <c r="R2" s="68"/>
    </row>
    <row r="3" spans="2:19" ht="18" x14ac:dyDescent="0.25">
      <c r="B3" s="75" t="s">
        <v>4</v>
      </c>
      <c r="C3" s="532">
        <f>'2.Declaration'!E11</f>
        <v>0</v>
      </c>
      <c r="D3" s="533"/>
      <c r="E3" s="533"/>
      <c r="F3" s="76"/>
      <c r="G3" s="27"/>
      <c r="H3" s="27"/>
      <c r="I3" s="13"/>
      <c r="J3" s="13"/>
      <c r="K3" s="13"/>
      <c r="L3" s="13"/>
      <c r="M3" s="13"/>
      <c r="N3" s="13"/>
      <c r="O3" s="13"/>
      <c r="P3" s="13"/>
      <c r="Q3" s="68"/>
      <c r="R3" s="68"/>
    </row>
    <row r="4" spans="2:19" ht="18" x14ac:dyDescent="0.25">
      <c r="B4" s="77" t="s">
        <v>11</v>
      </c>
      <c r="C4" s="505">
        <f>'2.Declaration'!E15</f>
        <v>0</v>
      </c>
      <c r="D4" s="506"/>
      <c r="E4" s="506"/>
      <c r="F4" s="78"/>
      <c r="G4" s="31"/>
      <c r="H4" s="31"/>
      <c r="I4" s="13"/>
      <c r="J4" s="13"/>
      <c r="K4" s="13"/>
      <c r="L4" s="13"/>
      <c r="M4" s="13"/>
      <c r="N4" s="13"/>
      <c r="O4" s="13"/>
      <c r="P4" s="13"/>
      <c r="Q4" s="68"/>
      <c r="R4" s="68"/>
    </row>
    <row r="5" spans="2:19" x14ac:dyDescent="0.25">
      <c r="O5" s="186"/>
      <c r="P5" s="186"/>
      <c r="Q5" s="186"/>
      <c r="R5" s="186"/>
    </row>
    <row r="6" spans="2:19" ht="18" x14ac:dyDescent="0.25">
      <c r="B6" s="225" t="s">
        <v>74</v>
      </c>
      <c r="C6" s="226"/>
      <c r="D6" s="226"/>
      <c r="E6" s="226"/>
      <c r="F6" s="226"/>
      <c r="G6" s="226"/>
      <c r="H6" s="226"/>
      <c r="I6" s="299"/>
      <c r="J6" s="13"/>
      <c r="K6" s="13"/>
      <c r="L6" s="13"/>
      <c r="M6" s="13"/>
      <c r="O6" s="186"/>
      <c r="P6" s="186"/>
      <c r="Q6" s="186"/>
      <c r="R6" s="186"/>
    </row>
    <row r="7" spans="2:19" ht="18" x14ac:dyDescent="0.25">
      <c r="B7" s="588" t="s">
        <v>109</v>
      </c>
      <c r="C7" s="589"/>
      <c r="D7" s="589"/>
      <c r="E7" s="589"/>
      <c r="F7" s="589"/>
      <c r="G7" s="589"/>
      <c r="H7" s="589"/>
      <c r="I7" s="300"/>
      <c r="J7" s="13"/>
      <c r="K7" s="13"/>
      <c r="L7" s="13"/>
      <c r="M7" s="13"/>
      <c r="O7" s="186"/>
      <c r="P7" s="186"/>
      <c r="Q7" s="186"/>
      <c r="R7" s="186"/>
    </row>
    <row r="8" spans="2:19" ht="31.5" customHeight="1" x14ac:dyDescent="0.25">
      <c r="B8" s="590" t="s">
        <v>221</v>
      </c>
      <c r="C8" s="591"/>
      <c r="D8" s="591"/>
      <c r="E8" s="591"/>
      <c r="F8" s="591"/>
      <c r="G8" s="591"/>
      <c r="H8" s="591"/>
      <c r="I8" s="301"/>
      <c r="J8" s="13"/>
      <c r="K8" s="13"/>
      <c r="L8" s="13"/>
      <c r="M8" s="13"/>
      <c r="N8" s="302"/>
      <c r="O8" s="303"/>
      <c r="P8" s="303"/>
      <c r="Q8" s="303"/>
      <c r="R8" s="303"/>
    </row>
    <row r="9" spans="2:19" ht="24.75" customHeight="1" x14ac:dyDescent="0.25">
      <c r="B9" s="568" t="s">
        <v>161</v>
      </c>
      <c r="C9" s="569"/>
      <c r="D9" s="569"/>
      <c r="E9" s="569"/>
      <c r="F9" s="569"/>
      <c r="G9" s="569"/>
      <c r="H9" s="569"/>
      <c r="I9" s="65"/>
      <c r="J9" s="13"/>
      <c r="K9" s="13"/>
      <c r="L9" s="13"/>
      <c r="M9" s="13"/>
      <c r="O9" s="186"/>
      <c r="P9" s="186"/>
      <c r="Q9" s="186"/>
      <c r="R9" s="186"/>
    </row>
    <row r="10" spans="2:19" x14ac:dyDescent="0.25">
      <c r="B10" s="594" t="s">
        <v>110</v>
      </c>
      <c r="C10" s="595"/>
      <c r="D10" s="595"/>
      <c r="E10" s="595"/>
      <c r="F10" s="595"/>
      <c r="G10" s="595"/>
      <c r="H10" s="595"/>
      <c r="I10" s="65"/>
      <c r="J10" s="13"/>
      <c r="K10" s="13"/>
      <c r="L10" s="13"/>
      <c r="M10" s="13"/>
      <c r="O10" s="186"/>
      <c r="P10" s="186"/>
      <c r="Q10" s="186"/>
      <c r="R10" s="186"/>
    </row>
    <row r="11" spans="2:19" x14ac:dyDescent="0.25">
      <c r="B11" s="522" t="s">
        <v>111</v>
      </c>
      <c r="C11" s="523"/>
      <c r="D11" s="523"/>
      <c r="E11" s="523"/>
      <c r="F11" s="523"/>
      <c r="G11" s="523"/>
      <c r="H11" s="523"/>
      <c r="I11" s="82"/>
      <c r="J11" s="13"/>
      <c r="K11" s="13"/>
      <c r="L11" s="13"/>
      <c r="M11" s="13"/>
      <c r="N11" s="148"/>
      <c r="O11" s="143"/>
      <c r="P11" s="216"/>
      <c r="Q11" s="216"/>
      <c r="R11" s="216"/>
    </row>
    <row r="12" spans="2:19" x14ac:dyDescent="0.25">
      <c r="B12" s="596"/>
      <c r="C12" s="597"/>
      <c r="D12" s="597"/>
      <c r="E12" s="597"/>
      <c r="F12" s="597"/>
      <c r="G12" s="597"/>
      <c r="H12" s="597"/>
      <c r="I12" s="82"/>
      <c r="J12" s="13"/>
      <c r="K12" s="13"/>
      <c r="L12" s="13"/>
      <c r="M12" s="13"/>
      <c r="N12" s="148"/>
      <c r="O12" s="148"/>
      <c r="P12" s="216"/>
      <c r="Q12" s="216"/>
      <c r="R12" s="216"/>
    </row>
    <row r="13" spans="2:19" x14ac:dyDescent="0.25">
      <c r="B13" s="457"/>
      <c r="C13" s="598"/>
      <c r="D13" s="598"/>
      <c r="E13" s="598"/>
      <c r="F13" s="598"/>
      <c r="G13" s="598"/>
      <c r="H13" s="598"/>
      <c r="I13" s="231"/>
      <c r="J13" s="13"/>
      <c r="K13" s="13"/>
      <c r="L13" s="13"/>
      <c r="M13" s="13"/>
      <c r="N13" s="148"/>
      <c r="O13" s="186"/>
      <c r="P13" s="186"/>
      <c r="Q13" s="186"/>
      <c r="R13" s="186"/>
    </row>
    <row r="14" spans="2:19" x14ac:dyDescent="0.25">
      <c r="B14" s="599"/>
      <c r="C14" s="599"/>
      <c r="D14" s="599"/>
      <c r="E14" s="599"/>
      <c r="F14" s="599"/>
      <c r="G14" s="599"/>
      <c r="H14" s="599"/>
      <c r="J14" s="13"/>
      <c r="K14" s="13"/>
      <c r="L14" s="13"/>
      <c r="M14" s="13"/>
      <c r="O14" s="186"/>
      <c r="P14" s="186"/>
      <c r="Q14" s="186"/>
      <c r="R14" s="186"/>
    </row>
    <row r="15" spans="2:19" ht="36" customHeight="1" x14ac:dyDescent="0.25">
      <c r="B15" s="593" t="s">
        <v>15</v>
      </c>
      <c r="C15" s="600" t="s">
        <v>16</v>
      </c>
      <c r="D15" s="600" t="s">
        <v>191</v>
      </c>
      <c r="E15" s="593" t="s">
        <v>78</v>
      </c>
      <c r="F15" s="593" t="s">
        <v>17</v>
      </c>
      <c r="G15" s="592" t="s">
        <v>112</v>
      </c>
      <c r="H15" s="592"/>
      <c r="I15" s="593" t="s">
        <v>18</v>
      </c>
      <c r="L15" s="304"/>
      <c r="M15" s="304"/>
      <c r="N15" s="269" t="s">
        <v>19</v>
      </c>
      <c r="O15" s="305"/>
      <c r="P15" s="306" t="s">
        <v>113</v>
      </c>
      <c r="Q15" s="306" t="s">
        <v>114</v>
      </c>
      <c r="R15" s="315" t="s">
        <v>115</v>
      </c>
      <c r="S15" s="172"/>
    </row>
    <row r="16" spans="2:19" ht="39" customHeight="1" x14ac:dyDescent="0.25">
      <c r="B16" s="593"/>
      <c r="C16" s="601"/>
      <c r="D16" s="601"/>
      <c r="E16" s="593"/>
      <c r="F16" s="593"/>
      <c r="G16" s="268" t="s">
        <v>195</v>
      </c>
      <c r="H16" s="268" t="s">
        <v>196</v>
      </c>
      <c r="I16" s="593"/>
      <c r="L16" s="304"/>
      <c r="M16" s="304"/>
      <c r="N16" s="349">
        <f>(YEAR('2.Declaration'!$E$15)-YEAR(D17))*12+(MONTH('2.Declaration'!$E$15)-MONTH(D17))</f>
        <v>0</v>
      </c>
      <c r="O16" s="307">
        <f t="shared" ref="O16:O35" si="0">IF(G17="Yes","Please click on button to apportion GST claims",0)</f>
        <v>0</v>
      </c>
      <c r="P16" s="308">
        <f t="shared" ref="P16:P35" si="1">$C$4-G17</f>
        <v>0</v>
      </c>
      <c r="Q16" s="308">
        <f t="shared" ref="Q16:Q35" si="2">H17-G17+1</f>
        <v>1</v>
      </c>
      <c r="R16" s="316">
        <f t="shared" ref="R16:R35" si="3">P16/Q16*C17</f>
        <v>0</v>
      </c>
      <c r="S16" s="172">
        <f t="shared" ref="S16:S35" si="4">IF(G17="",C17,IF(H17="",C17,R16))</f>
        <v>0</v>
      </c>
    </row>
    <row r="17" spans="2:19" ht="15" customHeight="1" x14ac:dyDescent="0.25">
      <c r="B17" s="89"/>
      <c r="C17" s="360">
        <v>0</v>
      </c>
      <c r="D17" s="415"/>
      <c r="E17" s="239" t="str">
        <f t="shared" ref="E17:E36" si="5">IF(N16&lt;6,"Yes",IF(N16&gt;6,"No",IF(DAY(D17)&gt;=DAY($C$4),"Yes","No")))</f>
        <v>Yes</v>
      </c>
      <c r="F17" s="309" t="str">
        <f>IF(E17="No","Cannot claim GST incurred","-")</f>
        <v>-</v>
      </c>
      <c r="G17" s="416"/>
      <c r="H17" s="416"/>
      <c r="I17" s="310">
        <f>IF(E17="No",0,C17-S16)</f>
        <v>0</v>
      </c>
      <c r="J17" s="208">
        <f>IF(I17&gt;0,1,0)</f>
        <v>0</v>
      </c>
      <c r="K17" s="208"/>
      <c r="L17" s="311" t="str">
        <f>CONCATENATE(B17,C17,D17)</f>
        <v>0</v>
      </c>
      <c r="M17" s="312">
        <f>IF(E17="No",0,C17-S16)</f>
        <v>0</v>
      </c>
      <c r="N17" s="349">
        <f>(YEAR('2.Declaration'!$E$15)-YEAR(D18))*12+(MONTH('2.Declaration'!$E$15)-MONTH(D18))</f>
        <v>0</v>
      </c>
      <c r="O17" s="307">
        <f t="shared" si="0"/>
        <v>0</v>
      </c>
      <c r="P17" s="308">
        <f t="shared" si="1"/>
        <v>0</v>
      </c>
      <c r="Q17" s="308">
        <f t="shared" si="2"/>
        <v>1</v>
      </c>
      <c r="R17" s="316">
        <f t="shared" si="3"/>
        <v>0</v>
      </c>
      <c r="S17" s="172">
        <f t="shared" si="4"/>
        <v>0</v>
      </c>
    </row>
    <row r="18" spans="2:19" ht="15" customHeight="1" x14ac:dyDescent="0.25">
      <c r="B18" s="89"/>
      <c r="C18" s="360">
        <v>0</v>
      </c>
      <c r="D18" s="415"/>
      <c r="E18" s="239" t="str">
        <f t="shared" si="5"/>
        <v>Yes</v>
      </c>
      <c r="F18" s="309" t="str">
        <f t="shared" ref="F18:F36" si="6">IF(E18="No","Cannot claim GST incurred","-")</f>
        <v>-</v>
      </c>
      <c r="G18" s="416"/>
      <c r="H18" s="416"/>
      <c r="I18" s="310">
        <f t="shared" ref="I18:I36" si="7">IF(E18="No",0,C18-S17)</f>
        <v>0</v>
      </c>
      <c r="J18" s="208">
        <f t="shared" ref="J18:J36" si="8">IF(I18&gt;0,1,0)</f>
        <v>0</v>
      </c>
      <c r="K18" s="208"/>
      <c r="L18" s="311" t="str">
        <f t="shared" ref="L18:L36" si="9">CONCATENATE(B18,C18,D18)</f>
        <v>0</v>
      </c>
      <c r="M18" s="312">
        <f t="shared" ref="M18:M36" si="10">IF(E18="No",0,C18-S17)</f>
        <v>0</v>
      </c>
      <c r="N18" s="349">
        <f>(YEAR('2.Declaration'!$E$15)-YEAR(D19))*12+(MONTH('2.Declaration'!$E$15)-MONTH(D19))</f>
        <v>0</v>
      </c>
      <c r="O18" s="307">
        <f t="shared" si="0"/>
        <v>0</v>
      </c>
      <c r="P18" s="308">
        <f t="shared" si="1"/>
        <v>0</v>
      </c>
      <c r="Q18" s="308">
        <f t="shared" si="2"/>
        <v>1</v>
      </c>
      <c r="R18" s="316">
        <f t="shared" si="3"/>
        <v>0</v>
      </c>
      <c r="S18" s="172">
        <f t="shared" si="4"/>
        <v>0</v>
      </c>
    </row>
    <row r="19" spans="2:19" ht="15" customHeight="1" x14ac:dyDescent="0.25">
      <c r="B19" s="89"/>
      <c r="C19" s="360">
        <v>0</v>
      </c>
      <c r="D19" s="415"/>
      <c r="E19" s="239" t="str">
        <f t="shared" si="5"/>
        <v>Yes</v>
      </c>
      <c r="F19" s="309" t="str">
        <f t="shared" si="6"/>
        <v>-</v>
      </c>
      <c r="G19" s="416"/>
      <c r="H19" s="416"/>
      <c r="I19" s="310">
        <f t="shared" si="7"/>
        <v>0</v>
      </c>
      <c r="J19" s="208">
        <f t="shared" si="8"/>
        <v>0</v>
      </c>
      <c r="K19" s="208"/>
      <c r="L19" s="311" t="str">
        <f t="shared" si="9"/>
        <v>0</v>
      </c>
      <c r="M19" s="312">
        <f t="shared" si="10"/>
        <v>0</v>
      </c>
      <c r="N19" s="349">
        <f>(YEAR('2.Declaration'!$E$15)-YEAR(D20))*12+(MONTH('2.Declaration'!$E$15)-MONTH(D20))</f>
        <v>0</v>
      </c>
      <c r="O19" s="307">
        <f t="shared" si="0"/>
        <v>0</v>
      </c>
      <c r="P19" s="308">
        <f t="shared" si="1"/>
        <v>0</v>
      </c>
      <c r="Q19" s="308">
        <f t="shared" si="2"/>
        <v>1</v>
      </c>
      <c r="R19" s="316">
        <f t="shared" si="3"/>
        <v>0</v>
      </c>
      <c r="S19" s="172">
        <f t="shared" si="4"/>
        <v>0</v>
      </c>
    </row>
    <row r="20" spans="2:19" ht="15" customHeight="1" x14ac:dyDescent="0.25">
      <c r="B20" s="89"/>
      <c r="C20" s="360">
        <v>0</v>
      </c>
      <c r="D20" s="415"/>
      <c r="E20" s="239" t="str">
        <f t="shared" si="5"/>
        <v>Yes</v>
      </c>
      <c r="F20" s="309" t="str">
        <f t="shared" si="6"/>
        <v>-</v>
      </c>
      <c r="G20" s="416"/>
      <c r="H20" s="416"/>
      <c r="I20" s="310">
        <f t="shared" si="7"/>
        <v>0</v>
      </c>
      <c r="J20" s="208">
        <f t="shared" si="8"/>
        <v>0</v>
      </c>
      <c r="K20" s="208"/>
      <c r="L20" s="311" t="str">
        <f t="shared" si="9"/>
        <v>0</v>
      </c>
      <c r="M20" s="312">
        <f t="shared" si="10"/>
        <v>0</v>
      </c>
      <c r="N20" s="349">
        <f>(YEAR('2.Declaration'!$E$15)-YEAR(D21))*12+(MONTH('2.Declaration'!$E$15)-MONTH(D21))</f>
        <v>0</v>
      </c>
      <c r="O20" s="307">
        <f t="shared" si="0"/>
        <v>0</v>
      </c>
      <c r="P20" s="308">
        <f t="shared" si="1"/>
        <v>0</v>
      </c>
      <c r="Q20" s="308">
        <f t="shared" si="2"/>
        <v>1</v>
      </c>
      <c r="R20" s="316">
        <f t="shared" si="3"/>
        <v>0</v>
      </c>
      <c r="S20" s="172">
        <f t="shared" si="4"/>
        <v>0</v>
      </c>
    </row>
    <row r="21" spans="2:19" ht="15" customHeight="1" x14ac:dyDescent="0.25">
      <c r="B21" s="89"/>
      <c r="C21" s="360">
        <v>0</v>
      </c>
      <c r="D21" s="415"/>
      <c r="E21" s="239" t="str">
        <f t="shared" si="5"/>
        <v>Yes</v>
      </c>
      <c r="F21" s="309" t="str">
        <f t="shared" si="6"/>
        <v>-</v>
      </c>
      <c r="G21" s="416"/>
      <c r="H21" s="416"/>
      <c r="I21" s="310">
        <f t="shared" si="7"/>
        <v>0</v>
      </c>
      <c r="J21" s="208">
        <f t="shared" si="8"/>
        <v>0</v>
      </c>
      <c r="K21" s="208"/>
      <c r="L21" s="311" t="str">
        <f t="shared" si="9"/>
        <v>0</v>
      </c>
      <c r="M21" s="312">
        <f t="shared" si="10"/>
        <v>0</v>
      </c>
      <c r="N21" s="349">
        <f>(YEAR('2.Declaration'!$E$15)-YEAR(D22))*12+(MONTH('2.Declaration'!$E$15)-MONTH(D22))</f>
        <v>0</v>
      </c>
      <c r="O21" s="307">
        <f t="shared" si="0"/>
        <v>0</v>
      </c>
      <c r="P21" s="308">
        <f t="shared" si="1"/>
        <v>0</v>
      </c>
      <c r="Q21" s="308">
        <f t="shared" si="2"/>
        <v>1</v>
      </c>
      <c r="R21" s="316">
        <f t="shared" si="3"/>
        <v>0</v>
      </c>
      <c r="S21" s="172">
        <f t="shared" si="4"/>
        <v>0</v>
      </c>
    </row>
    <row r="22" spans="2:19" ht="15" customHeight="1" x14ac:dyDescent="0.25">
      <c r="B22" s="89"/>
      <c r="C22" s="360">
        <v>0</v>
      </c>
      <c r="D22" s="415"/>
      <c r="E22" s="239" t="str">
        <f t="shared" si="5"/>
        <v>Yes</v>
      </c>
      <c r="F22" s="309" t="str">
        <f t="shared" si="6"/>
        <v>-</v>
      </c>
      <c r="G22" s="416"/>
      <c r="H22" s="416"/>
      <c r="I22" s="310">
        <f t="shared" si="7"/>
        <v>0</v>
      </c>
      <c r="J22" s="208">
        <f t="shared" si="8"/>
        <v>0</v>
      </c>
      <c r="K22" s="208"/>
      <c r="L22" s="311" t="str">
        <f t="shared" si="9"/>
        <v>0</v>
      </c>
      <c r="M22" s="312">
        <f t="shared" si="10"/>
        <v>0</v>
      </c>
      <c r="N22" s="349">
        <f>(YEAR('2.Declaration'!$E$15)-YEAR(D23))*12+(MONTH('2.Declaration'!$E$15)-MONTH(D23))</f>
        <v>0</v>
      </c>
      <c r="O22" s="307">
        <f t="shared" si="0"/>
        <v>0</v>
      </c>
      <c r="P22" s="308">
        <f t="shared" si="1"/>
        <v>0</v>
      </c>
      <c r="Q22" s="308">
        <f t="shared" si="2"/>
        <v>1</v>
      </c>
      <c r="R22" s="316">
        <f t="shared" si="3"/>
        <v>0</v>
      </c>
      <c r="S22" s="172">
        <f t="shared" si="4"/>
        <v>0</v>
      </c>
    </row>
    <row r="23" spans="2:19" ht="15" customHeight="1" x14ac:dyDescent="0.25">
      <c r="B23" s="89"/>
      <c r="C23" s="360">
        <v>0</v>
      </c>
      <c r="D23" s="415"/>
      <c r="E23" s="239" t="str">
        <f t="shared" si="5"/>
        <v>Yes</v>
      </c>
      <c r="F23" s="309" t="str">
        <f t="shared" si="6"/>
        <v>-</v>
      </c>
      <c r="G23" s="416"/>
      <c r="H23" s="416"/>
      <c r="I23" s="310">
        <f t="shared" si="7"/>
        <v>0</v>
      </c>
      <c r="J23" s="208">
        <f t="shared" si="8"/>
        <v>0</v>
      </c>
      <c r="K23" s="208"/>
      <c r="L23" s="311" t="str">
        <f t="shared" si="9"/>
        <v>0</v>
      </c>
      <c r="M23" s="312">
        <f t="shared" si="10"/>
        <v>0</v>
      </c>
      <c r="N23" s="349">
        <f>(YEAR('2.Declaration'!$E$15)-YEAR(D24))*12+(MONTH('2.Declaration'!$E$15)-MONTH(D24))</f>
        <v>0</v>
      </c>
      <c r="O23" s="307">
        <f t="shared" si="0"/>
        <v>0</v>
      </c>
      <c r="P23" s="308">
        <f t="shared" si="1"/>
        <v>0</v>
      </c>
      <c r="Q23" s="308">
        <f t="shared" si="2"/>
        <v>1</v>
      </c>
      <c r="R23" s="316">
        <f t="shared" si="3"/>
        <v>0</v>
      </c>
      <c r="S23" s="172">
        <f t="shared" si="4"/>
        <v>0</v>
      </c>
    </row>
    <row r="24" spans="2:19" ht="15" customHeight="1" x14ac:dyDescent="0.25">
      <c r="B24" s="89"/>
      <c r="C24" s="360">
        <v>0</v>
      </c>
      <c r="D24" s="415"/>
      <c r="E24" s="239" t="str">
        <f t="shared" si="5"/>
        <v>Yes</v>
      </c>
      <c r="F24" s="309" t="str">
        <f t="shared" si="6"/>
        <v>-</v>
      </c>
      <c r="G24" s="416"/>
      <c r="H24" s="416"/>
      <c r="I24" s="310">
        <f t="shared" si="7"/>
        <v>0</v>
      </c>
      <c r="J24" s="208">
        <f t="shared" si="8"/>
        <v>0</v>
      </c>
      <c r="K24" s="208"/>
      <c r="L24" s="311" t="str">
        <f t="shared" si="9"/>
        <v>0</v>
      </c>
      <c r="M24" s="312">
        <f t="shared" si="10"/>
        <v>0</v>
      </c>
      <c r="N24" s="349">
        <f>(YEAR('2.Declaration'!$E$15)-YEAR(D25))*12+(MONTH('2.Declaration'!$E$15)-MONTH(D25))</f>
        <v>0</v>
      </c>
      <c r="O24" s="307">
        <f t="shared" si="0"/>
        <v>0</v>
      </c>
      <c r="P24" s="308">
        <f t="shared" si="1"/>
        <v>0</v>
      </c>
      <c r="Q24" s="308">
        <f t="shared" si="2"/>
        <v>1</v>
      </c>
      <c r="R24" s="316">
        <f t="shared" si="3"/>
        <v>0</v>
      </c>
      <c r="S24" s="172">
        <f t="shared" si="4"/>
        <v>0</v>
      </c>
    </row>
    <row r="25" spans="2:19" ht="15" customHeight="1" x14ac:dyDescent="0.25">
      <c r="B25" s="89"/>
      <c r="C25" s="360">
        <v>0</v>
      </c>
      <c r="D25" s="415"/>
      <c r="E25" s="239" t="str">
        <f t="shared" si="5"/>
        <v>Yes</v>
      </c>
      <c r="F25" s="309" t="str">
        <f t="shared" si="6"/>
        <v>-</v>
      </c>
      <c r="G25" s="416"/>
      <c r="H25" s="416"/>
      <c r="I25" s="310">
        <f t="shared" si="7"/>
        <v>0</v>
      </c>
      <c r="J25" s="208">
        <f t="shared" si="8"/>
        <v>0</v>
      </c>
      <c r="K25" s="208"/>
      <c r="L25" s="311" t="str">
        <f t="shared" si="9"/>
        <v>0</v>
      </c>
      <c r="M25" s="312">
        <f t="shared" si="10"/>
        <v>0</v>
      </c>
      <c r="N25" s="349">
        <f>(YEAR('2.Declaration'!$E$15)-YEAR(D26))*12+(MONTH('2.Declaration'!$E$15)-MONTH(D26))</f>
        <v>0</v>
      </c>
      <c r="O25" s="307">
        <f t="shared" si="0"/>
        <v>0</v>
      </c>
      <c r="P25" s="308">
        <f t="shared" si="1"/>
        <v>0</v>
      </c>
      <c r="Q25" s="308">
        <f t="shared" si="2"/>
        <v>1</v>
      </c>
      <c r="R25" s="316">
        <f t="shared" si="3"/>
        <v>0</v>
      </c>
      <c r="S25" s="172">
        <f t="shared" si="4"/>
        <v>0</v>
      </c>
    </row>
    <row r="26" spans="2:19" ht="15" customHeight="1" x14ac:dyDescent="0.25">
      <c r="B26" s="89"/>
      <c r="C26" s="360">
        <v>0</v>
      </c>
      <c r="D26" s="415"/>
      <c r="E26" s="239" t="str">
        <f t="shared" si="5"/>
        <v>Yes</v>
      </c>
      <c r="F26" s="309" t="str">
        <f t="shared" si="6"/>
        <v>-</v>
      </c>
      <c r="G26" s="416"/>
      <c r="H26" s="416"/>
      <c r="I26" s="310">
        <f t="shared" si="7"/>
        <v>0</v>
      </c>
      <c r="J26" s="208">
        <f t="shared" si="8"/>
        <v>0</v>
      </c>
      <c r="K26" s="208"/>
      <c r="L26" s="311" t="str">
        <f t="shared" si="9"/>
        <v>0</v>
      </c>
      <c r="M26" s="312">
        <f t="shared" si="10"/>
        <v>0</v>
      </c>
      <c r="N26" s="349">
        <f>(YEAR('2.Declaration'!$E$15)-YEAR(D27))*12+(MONTH('2.Declaration'!$E$15)-MONTH(D27))</f>
        <v>0</v>
      </c>
      <c r="O26" s="307">
        <f t="shared" si="0"/>
        <v>0</v>
      </c>
      <c r="P26" s="308">
        <f t="shared" si="1"/>
        <v>0</v>
      </c>
      <c r="Q26" s="308">
        <f t="shared" si="2"/>
        <v>1</v>
      </c>
      <c r="R26" s="316">
        <f t="shared" si="3"/>
        <v>0</v>
      </c>
      <c r="S26" s="172">
        <f t="shared" si="4"/>
        <v>0</v>
      </c>
    </row>
    <row r="27" spans="2:19" ht="15" customHeight="1" x14ac:dyDescent="0.25">
      <c r="B27" s="89"/>
      <c r="C27" s="360">
        <v>0</v>
      </c>
      <c r="D27" s="415"/>
      <c r="E27" s="239" t="str">
        <f t="shared" si="5"/>
        <v>Yes</v>
      </c>
      <c r="F27" s="309" t="str">
        <f t="shared" si="6"/>
        <v>-</v>
      </c>
      <c r="G27" s="416"/>
      <c r="H27" s="416"/>
      <c r="I27" s="310">
        <f t="shared" si="7"/>
        <v>0</v>
      </c>
      <c r="J27" s="208">
        <f t="shared" si="8"/>
        <v>0</v>
      </c>
      <c r="K27" s="208"/>
      <c r="L27" s="311" t="str">
        <f t="shared" si="9"/>
        <v>0</v>
      </c>
      <c r="M27" s="312">
        <f t="shared" si="10"/>
        <v>0</v>
      </c>
      <c r="N27" s="349">
        <f>(YEAR('2.Declaration'!$E$15)-YEAR(D28))*12+(MONTH('2.Declaration'!$E$15)-MONTH(D28))</f>
        <v>0</v>
      </c>
      <c r="O27" s="307">
        <f t="shared" si="0"/>
        <v>0</v>
      </c>
      <c r="P27" s="308">
        <f t="shared" si="1"/>
        <v>0</v>
      </c>
      <c r="Q27" s="308">
        <f t="shared" si="2"/>
        <v>1</v>
      </c>
      <c r="R27" s="316">
        <f t="shared" si="3"/>
        <v>0</v>
      </c>
      <c r="S27" s="172">
        <f t="shared" si="4"/>
        <v>0</v>
      </c>
    </row>
    <row r="28" spans="2:19" ht="15" customHeight="1" x14ac:dyDescent="0.25">
      <c r="B28" s="89"/>
      <c r="C28" s="360">
        <v>0</v>
      </c>
      <c r="D28" s="415"/>
      <c r="E28" s="239" t="str">
        <f t="shared" si="5"/>
        <v>Yes</v>
      </c>
      <c r="F28" s="309" t="str">
        <f t="shared" si="6"/>
        <v>-</v>
      </c>
      <c r="G28" s="416"/>
      <c r="H28" s="416"/>
      <c r="I28" s="310">
        <f t="shared" si="7"/>
        <v>0</v>
      </c>
      <c r="J28" s="208">
        <f t="shared" si="8"/>
        <v>0</v>
      </c>
      <c r="K28" s="208"/>
      <c r="L28" s="311" t="str">
        <f t="shared" si="9"/>
        <v>0</v>
      </c>
      <c r="M28" s="312">
        <f t="shared" si="10"/>
        <v>0</v>
      </c>
      <c r="N28" s="349">
        <f>(YEAR('2.Declaration'!$E$15)-YEAR(D29))*12+(MONTH('2.Declaration'!$E$15)-MONTH(D29))</f>
        <v>0</v>
      </c>
      <c r="O28" s="307">
        <f t="shared" si="0"/>
        <v>0</v>
      </c>
      <c r="P28" s="308">
        <f t="shared" si="1"/>
        <v>0</v>
      </c>
      <c r="Q28" s="308">
        <f t="shared" si="2"/>
        <v>1</v>
      </c>
      <c r="R28" s="316">
        <f t="shared" si="3"/>
        <v>0</v>
      </c>
      <c r="S28" s="172">
        <f t="shared" si="4"/>
        <v>0</v>
      </c>
    </row>
    <row r="29" spans="2:19" ht="15" customHeight="1" x14ac:dyDescent="0.25">
      <c r="B29" s="89"/>
      <c r="C29" s="360">
        <v>0</v>
      </c>
      <c r="D29" s="415"/>
      <c r="E29" s="239" t="str">
        <f t="shared" si="5"/>
        <v>Yes</v>
      </c>
      <c r="F29" s="309" t="str">
        <f t="shared" si="6"/>
        <v>-</v>
      </c>
      <c r="G29" s="416"/>
      <c r="H29" s="416"/>
      <c r="I29" s="310">
        <f t="shared" si="7"/>
        <v>0</v>
      </c>
      <c r="J29" s="208">
        <f t="shared" si="8"/>
        <v>0</v>
      </c>
      <c r="K29" s="208"/>
      <c r="L29" s="311" t="str">
        <f t="shared" si="9"/>
        <v>0</v>
      </c>
      <c r="M29" s="312">
        <f t="shared" si="10"/>
        <v>0</v>
      </c>
      <c r="N29" s="349">
        <f>(YEAR('2.Declaration'!$E$15)-YEAR(D30))*12+(MONTH('2.Declaration'!$E$15)-MONTH(D30))</f>
        <v>0</v>
      </c>
      <c r="O29" s="307">
        <f t="shared" si="0"/>
        <v>0</v>
      </c>
      <c r="P29" s="308">
        <f t="shared" si="1"/>
        <v>0</v>
      </c>
      <c r="Q29" s="308">
        <f t="shared" si="2"/>
        <v>1</v>
      </c>
      <c r="R29" s="316">
        <f t="shared" si="3"/>
        <v>0</v>
      </c>
      <c r="S29" s="172">
        <f t="shared" si="4"/>
        <v>0</v>
      </c>
    </row>
    <row r="30" spans="2:19" ht="15" customHeight="1" x14ac:dyDescent="0.25">
      <c r="B30" s="89"/>
      <c r="C30" s="360">
        <v>0</v>
      </c>
      <c r="D30" s="415"/>
      <c r="E30" s="239" t="str">
        <f t="shared" si="5"/>
        <v>Yes</v>
      </c>
      <c r="F30" s="309" t="str">
        <f t="shared" si="6"/>
        <v>-</v>
      </c>
      <c r="G30" s="416"/>
      <c r="H30" s="416"/>
      <c r="I30" s="310">
        <f t="shared" si="7"/>
        <v>0</v>
      </c>
      <c r="J30" s="208">
        <f t="shared" si="8"/>
        <v>0</v>
      </c>
      <c r="K30" s="208"/>
      <c r="L30" s="311" t="str">
        <f t="shared" si="9"/>
        <v>0</v>
      </c>
      <c r="M30" s="312">
        <f t="shared" si="10"/>
        <v>0</v>
      </c>
      <c r="N30" s="349">
        <f>(YEAR('2.Declaration'!$E$15)-YEAR(D31))*12+(MONTH('2.Declaration'!$E$15)-MONTH(D31))</f>
        <v>0</v>
      </c>
      <c r="O30" s="307">
        <f t="shared" si="0"/>
        <v>0</v>
      </c>
      <c r="P30" s="308">
        <f t="shared" si="1"/>
        <v>0</v>
      </c>
      <c r="Q30" s="308">
        <f t="shared" si="2"/>
        <v>1</v>
      </c>
      <c r="R30" s="316">
        <f t="shared" si="3"/>
        <v>0</v>
      </c>
      <c r="S30" s="172">
        <f t="shared" si="4"/>
        <v>0</v>
      </c>
    </row>
    <row r="31" spans="2:19" ht="15" customHeight="1" x14ac:dyDescent="0.25">
      <c r="B31" s="89"/>
      <c r="C31" s="360">
        <v>0</v>
      </c>
      <c r="D31" s="415"/>
      <c r="E31" s="239" t="str">
        <f t="shared" si="5"/>
        <v>Yes</v>
      </c>
      <c r="F31" s="309" t="str">
        <f t="shared" si="6"/>
        <v>-</v>
      </c>
      <c r="G31" s="416"/>
      <c r="H31" s="416"/>
      <c r="I31" s="310">
        <f t="shared" si="7"/>
        <v>0</v>
      </c>
      <c r="J31" s="208">
        <f t="shared" si="8"/>
        <v>0</v>
      </c>
      <c r="K31" s="208"/>
      <c r="L31" s="311" t="str">
        <f t="shared" si="9"/>
        <v>0</v>
      </c>
      <c r="M31" s="312">
        <f t="shared" si="10"/>
        <v>0</v>
      </c>
      <c r="N31" s="349">
        <f>(YEAR('2.Declaration'!$E$15)-YEAR(D32))*12+(MONTH('2.Declaration'!$E$15)-MONTH(D32))</f>
        <v>0</v>
      </c>
      <c r="O31" s="307">
        <f t="shared" si="0"/>
        <v>0</v>
      </c>
      <c r="P31" s="308">
        <f t="shared" si="1"/>
        <v>0</v>
      </c>
      <c r="Q31" s="308">
        <f t="shared" si="2"/>
        <v>1</v>
      </c>
      <c r="R31" s="316">
        <f t="shared" si="3"/>
        <v>0</v>
      </c>
      <c r="S31" s="172">
        <f t="shared" si="4"/>
        <v>0</v>
      </c>
    </row>
    <row r="32" spans="2:19" ht="15" customHeight="1" x14ac:dyDescent="0.25">
      <c r="B32" s="89"/>
      <c r="C32" s="360">
        <v>0</v>
      </c>
      <c r="D32" s="415"/>
      <c r="E32" s="239" t="str">
        <f t="shared" si="5"/>
        <v>Yes</v>
      </c>
      <c r="F32" s="309" t="str">
        <f t="shared" si="6"/>
        <v>-</v>
      </c>
      <c r="G32" s="416"/>
      <c r="H32" s="416"/>
      <c r="I32" s="310">
        <f t="shared" si="7"/>
        <v>0</v>
      </c>
      <c r="J32" s="208">
        <f t="shared" si="8"/>
        <v>0</v>
      </c>
      <c r="K32" s="208"/>
      <c r="L32" s="311" t="str">
        <f t="shared" si="9"/>
        <v>0</v>
      </c>
      <c r="M32" s="312">
        <f t="shared" si="10"/>
        <v>0</v>
      </c>
      <c r="N32" s="349">
        <f>(YEAR('2.Declaration'!$E$15)-YEAR(D33))*12+(MONTH('2.Declaration'!$E$15)-MONTH(D33))</f>
        <v>0</v>
      </c>
      <c r="O32" s="307">
        <f t="shared" si="0"/>
        <v>0</v>
      </c>
      <c r="P32" s="308">
        <f t="shared" si="1"/>
        <v>0</v>
      </c>
      <c r="Q32" s="308">
        <f t="shared" si="2"/>
        <v>1</v>
      </c>
      <c r="R32" s="316">
        <f t="shared" si="3"/>
        <v>0</v>
      </c>
      <c r="S32" s="172">
        <f t="shared" si="4"/>
        <v>0</v>
      </c>
    </row>
    <row r="33" spans="2:19" ht="15" customHeight="1" x14ac:dyDescent="0.25">
      <c r="B33" s="89"/>
      <c r="C33" s="360">
        <v>0</v>
      </c>
      <c r="D33" s="415"/>
      <c r="E33" s="239" t="str">
        <f t="shared" si="5"/>
        <v>Yes</v>
      </c>
      <c r="F33" s="309" t="str">
        <f t="shared" si="6"/>
        <v>-</v>
      </c>
      <c r="G33" s="416"/>
      <c r="H33" s="416"/>
      <c r="I33" s="310">
        <f t="shared" si="7"/>
        <v>0</v>
      </c>
      <c r="J33" s="208">
        <f t="shared" si="8"/>
        <v>0</v>
      </c>
      <c r="K33" s="208"/>
      <c r="L33" s="311" t="str">
        <f t="shared" si="9"/>
        <v>0</v>
      </c>
      <c r="M33" s="312">
        <f t="shared" si="10"/>
        <v>0</v>
      </c>
      <c r="N33" s="349">
        <f>(YEAR('2.Declaration'!$E$15)-YEAR(D34))*12+(MONTH('2.Declaration'!$E$15)-MONTH(D34))</f>
        <v>0</v>
      </c>
      <c r="O33" s="307">
        <f t="shared" si="0"/>
        <v>0</v>
      </c>
      <c r="P33" s="308">
        <f t="shared" si="1"/>
        <v>0</v>
      </c>
      <c r="Q33" s="308">
        <f t="shared" si="2"/>
        <v>1</v>
      </c>
      <c r="R33" s="316">
        <f t="shared" si="3"/>
        <v>0</v>
      </c>
      <c r="S33" s="172">
        <f t="shared" si="4"/>
        <v>0</v>
      </c>
    </row>
    <row r="34" spans="2:19" ht="15" customHeight="1" x14ac:dyDescent="0.25">
      <c r="B34" s="89"/>
      <c r="C34" s="360">
        <v>0</v>
      </c>
      <c r="D34" s="415"/>
      <c r="E34" s="239" t="str">
        <f t="shared" si="5"/>
        <v>Yes</v>
      </c>
      <c r="F34" s="309" t="str">
        <f t="shared" si="6"/>
        <v>-</v>
      </c>
      <c r="G34" s="416"/>
      <c r="H34" s="416"/>
      <c r="I34" s="310">
        <f t="shared" si="7"/>
        <v>0</v>
      </c>
      <c r="J34" s="208">
        <f t="shared" si="8"/>
        <v>0</v>
      </c>
      <c r="K34" s="208"/>
      <c r="L34" s="311" t="str">
        <f t="shared" si="9"/>
        <v>0</v>
      </c>
      <c r="M34" s="312">
        <f t="shared" si="10"/>
        <v>0</v>
      </c>
      <c r="N34" s="349">
        <f>(YEAR('2.Declaration'!$E$15)-YEAR(D35))*12+(MONTH('2.Declaration'!$E$15)-MONTH(D35))</f>
        <v>0</v>
      </c>
      <c r="O34" s="307">
        <f t="shared" si="0"/>
        <v>0</v>
      </c>
      <c r="P34" s="308">
        <f t="shared" si="1"/>
        <v>0</v>
      </c>
      <c r="Q34" s="308">
        <f t="shared" si="2"/>
        <v>1</v>
      </c>
      <c r="R34" s="316">
        <f t="shared" si="3"/>
        <v>0</v>
      </c>
      <c r="S34" s="172">
        <f t="shared" si="4"/>
        <v>0</v>
      </c>
    </row>
    <row r="35" spans="2:19" ht="15" customHeight="1" x14ac:dyDescent="0.25">
      <c r="B35" s="89"/>
      <c r="C35" s="360">
        <v>0</v>
      </c>
      <c r="D35" s="415"/>
      <c r="E35" s="239" t="str">
        <f t="shared" si="5"/>
        <v>Yes</v>
      </c>
      <c r="F35" s="309" t="str">
        <f t="shared" si="6"/>
        <v>-</v>
      </c>
      <c r="G35" s="416"/>
      <c r="H35" s="416"/>
      <c r="I35" s="310">
        <f t="shared" si="7"/>
        <v>0</v>
      </c>
      <c r="J35" s="208">
        <f t="shared" si="8"/>
        <v>0</v>
      </c>
      <c r="K35" s="208"/>
      <c r="L35" s="311" t="str">
        <f t="shared" si="9"/>
        <v>0</v>
      </c>
      <c r="M35" s="312">
        <f t="shared" si="10"/>
        <v>0</v>
      </c>
      <c r="N35" s="349">
        <f>(YEAR('2.Declaration'!$E$15)-YEAR(D36))*12+(MONTH('2.Declaration'!$E$15)-MONTH(D36))</f>
        <v>0</v>
      </c>
      <c r="O35" s="307">
        <f t="shared" si="0"/>
        <v>0</v>
      </c>
      <c r="P35" s="308">
        <f t="shared" si="1"/>
        <v>0</v>
      </c>
      <c r="Q35" s="308">
        <f t="shared" si="2"/>
        <v>1</v>
      </c>
      <c r="R35" s="316">
        <f t="shared" si="3"/>
        <v>0</v>
      </c>
      <c r="S35" s="172">
        <f t="shared" si="4"/>
        <v>0</v>
      </c>
    </row>
    <row r="36" spans="2:19" ht="15" customHeight="1" x14ac:dyDescent="0.25">
      <c r="B36" s="89"/>
      <c r="C36" s="360">
        <v>0</v>
      </c>
      <c r="D36" s="415"/>
      <c r="E36" s="239" t="str">
        <f t="shared" si="5"/>
        <v>Yes</v>
      </c>
      <c r="F36" s="309" t="str">
        <f t="shared" si="6"/>
        <v>-</v>
      </c>
      <c r="G36" s="416"/>
      <c r="H36" s="416"/>
      <c r="I36" s="310">
        <f t="shared" si="7"/>
        <v>0</v>
      </c>
      <c r="J36" s="208">
        <f t="shared" si="8"/>
        <v>0</v>
      </c>
      <c r="K36" s="208"/>
      <c r="L36" s="311" t="str">
        <f t="shared" si="9"/>
        <v>0</v>
      </c>
      <c r="M36" s="312">
        <f t="shared" si="10"/>
        <v>0</v>
      </c>
      <c r="N36" s="313"/>
      <c r="O36" s="313"/>
      <c r="P36" s="313"/>
      <c r="Q36" s="313"/>
      <c r="R36" s="172"/>
      <c r="S36" s="172"/>
    </row>
    <row r="37" spans="2:19" x14ac:dyDescent="0.25">
      <c r="B37" s="548" t="s">
        <v>163</v>
      </c>
      <c r="C37" s="549"/>
      <c r="D37" s="549"/>
      <c r="E37" s="549"/>
      <c r="F37" s="549"/>
      <c r="G37" s="549"/>
      <c r="H37" s="549"/>
      <c r="I37" s="209">
        <f>SUM(I17:I36)</f>
        <v>0</v>
      </c>
      <c r="J37" s="208">
        <f>SUM(J17:J36)</f>
        <v>0</v>
      </c>
      <c r="K37" s="208"/>
      <c r="L37" s="208"/>
      <c r="M37" s="208"/>
      <c r="N37" s="186"/>
      <c r="O37" s="186"/>
      <c r="P37" s="186"/>
      <c r="Q37" s="186"/>
      <c r="R37" s="186"/>
    </row>
    <row r="38" spans="2:19" x14ac:dyDescent="0.25">
      <c r="F38" s="254"/>
      <c r="O38" s="66"/>
      <c r="P38" s="13"/>
      <c r="Q38" s="13"/>
      <c r="R38" s="67"/>
    </row>
    <row r="39" spans="2:19" ht="18" x14ac:dyDescent="0.25">
      <c r="B39" s="500" t="s">
        <v>231</v>
      </c>
      <c r="C39" s="500"/>
      <c r="D39" s="500"/>
      <c r="E39" s="500"/>
      <c r="F39" s="500"/>
      <c r="G39" s="500"/>
      <c r="H39" s="500"/>
      <c r="I39" s="500"/>
      <c r="J39" s="314"/>
      <c r="K39" s="314"/>
      <c r="L39" s="314"/>
      <c r="M39" s="314"/>
      <c r="N39" s="66"/>
      <c r="O39" s="13"/>
      <c r="P39" s="13"/>
      <c r="Q39" s="13"/>
      <c r="R39" s="68"/>
    </row>
    <row r="40" spans="2:19" x14ac:dyDescent="0.25">
      <c r="B40" s="69"/>
      <c r="C40" s="69"/>
      <c r="D40" s="69"/>
      <c r="E40" s="69"/>
      <c r="F40" s="70"/>
      <c r="G40" s="70"/>
      <c r="H40" s="70"/>
      <c r="I40" s="70"/>
      <c r="J40" s="85"/>
      <c r="K40" s="70"/>
      <c r="L40" s="70"/>
      <c r="M40" s="70"/>
      <c r="N40" s="13"/>
      <c r="O40" s="13"/>
      <c r="P40" s="13"/>
      <c r="Q40" s="13"/>
      <c r="R40" s="68"/>
    </row>
    <row r="41" spans="2:19" x14ac:dyDescent="0.25">
      <c r="B41" s="69"/>
      <c r="C41" s="69"/>
      <c r="D41" s="69"/>
      <c r="E41" s="69"/>
      <c r="F41" s="587"/>
      <c r="G41" s="587"/>
      <c r="H41" s="70"/>
      <c r="I41" s="70"/>
      <c r="J41" s="85"/>
      <c r="K41" s="70"/>
      <c r="L41" s="70"/>
      <c r="M41" s="70"/>
      <c r="N41" s="13"/>
      <c r="O41" s="13"/>
      <c r="P41" s="13"/>
      <c r="Q41" s="13"/>
      <c r="R41" s="68"/>
    </row>
    <row r="42" spans="2:19" x14ac:dyDescent="0.25">
      <c r="B42" s="69"/>
      <c r="C42" s="69"/>
      <c r="D42" s="69"/>
      <c r="E42" s="69"/>
      <c r="F42" s="70"/>
      <c r="G42" s="70"/>
      <c r="H42" s="70"/>
      <c r="I42" s="70"/>
      <c r="J42" s="85"/>
      <c r="K42" s="70"/>
      <c r="L42" s="70"/>
      <c r="M42" s="70"/>
      <c r="N42" s="13"/>
      <c r="O42" s="13"/>
      <c r="P42" s="13"/>
      <c r="Q42" s="13"/>
      <c r="R42" s="68"/>
    </row>
    <row r="43" spans="2:19" x14ac:dyDescent="0.25">
      <c r="B43" s="69"/>
      <c r="C43" s="69"/>
      <c r="D43" s="69"/>
      <c r="E43" s="69"/>
      <c r="F43" s="70"/>
      <c r="G43" s="70"/>
      <c r="H43" s="70"/>
      <c r="I43" s="70"/>
      <c r="J43" s="85"/>
      <c r="K43" s="70"/>
      <c r="L43" s="70"/>
      <c r="M43" s="70"/>
      <c r="N43" s="13"/>
      <c r="O43" s="13"/>
      <c r="P43" s="13"/>
      <c r="Q43" s="13"/>
      <c r="R43" s="68"/>
    </row>
    <row r="44" spans="2:19" x14ac:dyDescent="0.25">
      <c r="B44" s="69"/>
      <c r="C44" s="69"/>
      <c r="D44" s="69"/>
      <c r="E44" s="69"/>
      <c r="F44" s="70"/>
      <c r="G44" s="70"/>
      <c r="H44" s="70"/>
      <c r="I44" s="70"/>
      <c r="J44" s="85"/>
      <c r="K44" s="70"/>
      <c r="L44" s="70"/>
      <c r="M44" s="70"/>
      <c r="N44" s="13"/>
      <c r="O44" s="13"/>
      <c r="P44" s="13"/>
      <c r="Q44" s="13"/>
      <c r="R44" s="68"/>
    </row>
    <row r="45" spans="2:19" x14ac:dyDescent="0.25">
      <c r="B45" s="69"/>
      <c r="C45" s="69"/>
      <c r="D45" s="69"/>
      <c r="E45" s="69"/>
      <c r="F45" s="70"/>
      <c r="G45" s="70"/>
      <c r="H45" s="70"/>
      <c r="I45" s="70"/>
      <c r="J45" s="85"/>
      <c r="K45" s="70"/>
      <c r="L45" s="70"/>
      <c r="M45" s="70"/>
      <c r="N45" s="13"/>
      <c r="O45" s="13"/>
      <c r="P45" s="13"/>
      <c r="Q45" s="13"/>
      <c r="R45" s="68"/>
    </row>
    <row r="46" spans="2:19" hidden="1" x14ac:dyDescent="0.25">
      <c r="B46" s="69"/>
      <c r="C46" s="69"/>
      <c r="D46" s="69"/>
      <c r="E46" s="69"/>
      <c r="F46" s="70"/>
      <c r="G46" s="70"/>
      <c r="H46" s="70"/>
      <c r="I46" s="70"/>
      <c r="J46" s="85"/>
      <c r="K46" s="70"/>
      <c r="L46" s="70"/>
      <c r="M46" s="70"/>
      <c r="N46" s="13"/>
      <c r="O46" s="13"/>
      <c r="P46" s="13"/>
      <c r="Q46" s="13"/>
      <c r="R46" s="68"/>
    </row>
    <row r="47" spans="2:19" hidden="1" x14ac:dyDescent="0.25">
      <c r="B47" s="69"/>
      <c r="C47" s="69"/>
      <c r="D47" s="69"/>
      <c r="E47" s="69"/>
      <c r="F47" s="70"/>
      <c r="G47" s="70"/>
      <c r="H47" s="70"/>
      <c r="I47" s="70"/>
      <c r="J47" s="85"/>
      <c r="K47" s="70"/>
      <c r="L47" s="70"/>
      <c r="M47" s="70"/>
      <c r="N47" s="13"/>
      <c r="O47" s="13"/>
      <c r="P47" s="13"/>
      <c r="Q47" s="13"/>
      <c r="R47" s="68"/>
    </row>
    <row r="48" spans="2:19" hidden="1" x14ac:dyDescent="0.25">
      <c r="B48" s="69"/>
      <c r="C48" s="69"/>
      <c r="D48" s="69"/>
      <c r="E48" s="69"/>
      <c r="F48" s="70"/>
      <c r="G48" s="70"/>
      <c r="H48" s="70"/>
      <c r="I48" s="70"/>
      <c r="J48" s="85"/>
      <c r="K48" s="70"/>
      <c r="L48" s="70"/>
      <c r="M48" s="70"/>
      <c r="N48" s="13"/>
      <c r="O48" s="13"/>
      <c r="P48" s="13"/>
      <c r="Q48" s="13"/>
      <c r="R48" s="68"/>
    </row>
    <row r="49" spans="2:18" hidden="1" x14ac:dyDescent="0.25">
      <c r="B49" s="69"/>
      <c r="C49" s="69"/>
      <c r="D49" s="69"/>
      <c r="E49" s="69"/>
      <c r="F49" s="70"/>
      <c r="G49" s="70"/>
      <c r="H49" s="70"/>
      <c r="I49" s="70"/>
      <c r="J49" s="85"/>
      <c r="K49" s="70"/>
      <c r="L49" s="70"/>
      <c r="M49" s="70"/>
      <c r="N49" s="13"/>
      <c r="O49" s="13"/>
      <c r="P49" s="13"/>
      <c r="Q49" s="13"/>
      <c r="R49" s="68"/>
    </row>
    <row r="50" spans="2:18" hidden="1" x14ac:dyDescent="0.25">
      <c r="B50" s="69"/>
      <c r="C50" s="69"/>
      <c r="D50" s="69"/>
      <c r="E50" s="69"/>
      <c r="F50" s="70"/>
      <c r="G50" s="70"/>
      <c r="H50" s="70"/>
      <c r="I50" s="70"/>
      <c r="J50" s="85"/>
      <c r="K50" s="70"/>
      <c r="L50" s="70"/>
      <c r="M50" s="70"/>
      <c r="N50" s="13"/>
      <c r="O50" s="13"/>
      <c r="P50" s="13"/>
      <c r="Q50" s="13"/>
      <c r="R50" s="68"/>
    </row>
    <row r="51" spans="2:18" hidden="1" x14ac:dyDescent="0.25">
      <c r="B51" s="69"/>
      <c r="C51" s="69"/>
      <c r="D51" s="69"/>
      <c r="E51" s="69"/>
      <c r="F51" s="70"/>
      <c r="G51" s="70"/>
      <c r="H51" s="70"/>
      <c r="I51" s="70"/>
      <c r="J51" s="85"/>
      <c r="K51" s="70"/>
      <c r="L51" s="70"/>
      <c r="M51" s="70"/>
      <c r="N51" s="13"/>
      <c r="O51" s="13"/>
      <c r="P51" s="13"/>
      <c r="Q51" s="13"/>
      <c r="R51" s="13"/>
    </row>
    <row r="52" spans="2:18" hidden="1" x14ac:dyDescent="0.25">
      <c r="B52" s="69"/>
      <c r="C52" s="69"/>
      <c r="D52" s="69"/>
      <c r="E52" s="69"/>
      <c r="F52" s="70"/>
      <c r="G52" s="70"/>
      <c r="H52" s="70"/>
      <c r="I52" s="70"/>
      <c r="J52" s="85"/>
      <c r="K52" s="70"/>
      <c r="L52" s="70"/>
      <c r="M52" s="70"/>
      <c r="N52" s="13"/>
      <c r="O52" s="186"/>
      <c r="P52" s="186"/>
      <c r="Q52" s="186"/>
      <c r="R52" s="186"/>
    </row>
    <row r="53" spans="2:18" hidden="1" x14ac:dyDescent="0.25">
      <c r="B53" s="23"/>
      <c r="C53" s="23"/>
      <c r="D53" s="23"/>
      <c r="E53" s="23"/>
      <c r="F53" s="254"/>
      <c r="G53" s="23"/>
      <c r="H53" s="23"/>
      <c r="I53" s="23"/>
      <c r="J53" s="65"/>
      <c r="K53" s="23"/>
      <c r="L53" s="23"/>
      <c r="M53" s="23"/>
      <c r="N53" s="23"/>
      <c r="O53" s="229"/>
      <c r="P53" s="229"/>
      <c r="Q53" s="229"/>
      <c r="R53" s="229"/>
    </row>
    <row r="54" spans="2:18" hidden="1" x14ac:dyDescent="0.25">
      <c r="B54" s="8"/>
      <c r="C54" s="23"/>
      <c r="D54" s="23"/>
      <c r="E54" s="23"/>
      <c r="F54" s="254"/>
      <c r="G54" s="23"/>
      <c r="H54" s="23"/>
      <c r="I54" s="23"/>
      <c r="J54" s="65"/>
      <c r="K54" s="23"/>
      <c r="L54" s="23"/>
      <c r="M54" s="23"/>
      <c r="O54" s="186"/>
      <c r="P54" s="186"/>
      <c r="Q54" s="186"/>
      <c r="R54" s="186"/>
    </row>
    <row r="55" spans="2:18" hidden="1" x14ac:dyDescent="0.25">
      <c r="B55" s="23"/>
      <c r="C55" s="23"/>
      <c r="D55" s="23"/>
      <c r="E55" s="23"/>
      <c r="F55" s="254"/>
      <c r="G55" s="23"/>
      <c r="H55" s="23"/>
      <c r="I55" s="23"/>
      <c r="J55" s="65"/>
      <c r="K55" s="23"/>
      <c r="L55" s="23"/>
      <c r="M55" s="23"/>
      <c r="O55" s="186"/>
      <c r="P55" s="186"/>
      <c r="Q55" s="186"/>
      <c r="R55" s="186"/>
    </row>
    <row r="56" spans="2:18" hidden="1" x14ac:dyDescent="0.25">
      <c r="B56" s="23"/>
      <c r="C56" s="23"/>
      <c r="D56" s="23"/>
      <c r="E56" s="23"/>
      <c r="F56" s="254"/>
      <c r="G56" s="23"/>
      <c r="H56" s="23"/>
      <c r="I56" s="23"/>
      <c r="J56" s="65"/>
      <c r="K56" s="23"/>
      <c r="L56" s="23"/>
      <c r="M56" s="23"/>
      <c r="O56" s="186"/>
      <c r="P56" s="186"/>
      <c r="Q56" s="186"/>
      <c r="R56" s="186"/>
    </row>
    <row r="57" spans="2:18" hidden="1" x14ac:dyDescent="0.25">
      <c r="B57" s="23"/>
      <c r="C57" s="23"/>
      <c r="D57" s="23"/>
      <c r="E57" s="23"/>
      <c r="F57" s="254"/>
      <c r="G57" s="23"/>
      <c r="H57" s="23"/>
      <c r="I57" s="23"/>
      <c r="J57" s="65"/>
      <c r="K57" s="23"/>
      <c r="L57" s="23"/>
      <c r="M57" s="23"/>
      <c r="O57" s="186"/>
      <c r="P57" s="186"/>
      <c r="Q57" s="186"/>
      <c r="R57" s="186"/>
    </row>
    <row r="58" spans="2:18" hidden="1" x14ac:dyDescent="0.25">
      <c r="B58" s="23"/>
      <c r="C58" s="23"/>
      <c r="D58" s="23"/>
      <c r="E58" s="23"/>
      <c r="F58" s="254"/>
      <c r="G58" s="23"/>
      <c r="H58" s="23"/>
      <c r="I58" s="23"/>
      <c r="J58" s="23"/>
      <c r="K58" s="23"/>
      <c r="L58" s="23"/>
      <c r="M58" s="23"/>
      <c r="O58" s="186"/>
      <c r="P58" s="186"/>
      <c r="Q58" s="186"/>
      <c r="R58" s="186"/>
    </row>
  </sheetData>
  <sheetProtection algorithmName="SHA-512" hashValue="uUVcAhn85QiIH+nqNEernTWDnC5scLIJBc0Ppe1SGeIfpekh90Uare5mDoUiHdg5O3Em5eYXAP1Jg2Rcjid6ug==" saltValue="XNnZme7T+wM3smYN+J5Zvg==" spinCount="100000" sheet="1" objects="1" scenarios="1"/>
  <mergeCells count="21">
    <mergeCell ref="I15:I16"/>
    <mergeCell ref="B37:H37"/>
    <mergeCell ref="B39:I39"/>
    <mergeCell ref="B10:H10"/>
    <mergeCell ref="B11:H11"/>
    <mergeCell ref="B12:H12"/>
    <mergeCell ref="B13:H13"/>
    <mergeCell ref="B14:H14"/>
    <mergeCell ref="B15:B16"/>
    <mergeCell ref="C15:C16"/>
    <mergeCell ref="D15:D16"/>
    <mergeCell ref="E15:E16"/>
    <mergeCell ref="F15:F16"/>
    <mergeCell ref="F41:G41"/>
    <mergeCell ref="B9:H9"/>
    <mergeCell ref="C2:E2"/>
    <mergeCell ref="C3:E3"/>
    <mergeCell ref="C4:E4"/>
    <mergeCell ref="B7:H7"/>
    <mergeCell ref="B8:H8"/>
    <mergeCell ref="G15:H15"/>
  </mergeCells>
  <conditionalFormatting sqref="E17:E36">
    <cfRule type="expression" dxfId="29" priority="7">
      <formula>$D17&gt;0</formula>
    </cfRule>
  </conditionalFormatting>
  <conditionalFormatting sqref="G17:G36">
    <cfRule type="expression" dxfId="28" priority="3">
      <formula>$D17=""</formula>
    </cfRule>
    <cfRule type="expression" dxfId="27" priority="6">
      <formula>$E17="Yes"</formula>
    </cfRule>
  </conditionalFormatting>
  <conditionalFormatting sqref="G18:G36">
    <cfRule type="expression" dxfId="26" priority="5">
      <formula>$E18="Yes"</formula>
    </cfRule>
  </conditionalFormatting>
  <conditionalFormatting sqref="H17:H36">
    <cfRule type="expression" dxfId="25" priority="2">
      <formula>$D17=""</formula>
    </cfRule>
    <cfRule type="expression" dxfId="24" priority="4">
      <formula>$E17="Yes"</formula>
    </cfRule>
  </conditionalFormatting>
  <conditionalFormatting sqref="F17:F36">
    <cfRule type="expression" dxfId="23" priority="1">
      <formula>$D17=""</formula>
    </cfRule>
  </conditionalFormatting>
  <dataValidations count="3">
    <dataValidation allowBlank="1" showInputMessage="1" showErrorMessage="1" prompt="= Pre-registration GST incurred - GST attributable to supply before GST registration" sqref="I15:I16"/>
    <dataValidation type="decimal" operator="greaterThanOrEqual" allowBlank="1" showInputMessage="1" showErrorMessage="1" sqref="C17:C36">
      <formula1>0</formula1>
    </dataValidation>
    <dataValidation operator="greaterThanOrEqual" allowBlank="1" showInputMessage="1" showErrorMessage="1" sqref="F53:F58 O16:O35 E17:F36 F38"/>
  </dataValidations>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44"/>
  <sheetViews>
    <sheetView showGridLines="0" showRowColHeaders="0" topLeftCell="A10" zoomScale="80" zoomScaleNormal="80" workbookViewId="0">
      <selection activeCell="I38" sqref="I38"/>
    </sheetView>
  </sheetViews>
  <sheetFormatPr defaultColWidth="0" defaultRowHeight="15" zeroHeight="1" x14ac:dyDescent="0.25"/>
  <cols>
    <col min="1" max="1" width="9.140625" customWidth="1"/>
    <col min="2" max="2" width="40.28515625" customWidth="1"/>
    <col min="3" max="3" width="39.28515625" customWidth="1"/>
    <col min="4" max="4" width="32.7109375" customWidth="1"/>
    <col min="5" max="5" width="27.85546875" customWidth="1"/>
    <col min="6" max="8" width="32.7109375" customWidth="1"/>
    <col min="9" max="9" width="9.140625" customWidth="1"/>
    <col min="10" max="16384" width="9.140625" hidden="1"/>
  </cols>
  <sheetData>
    <row r="1" spans="2:15" x14ac:dyDescent="0.25"/>
    <row r="2" spans="2:15" ht="18" x14ac:dyDescent="0.25">
      <c r="B2" s="73" t="s">
        <v>3</v>
      </c>
      <c r="C2" s="531">
        <f>'2.Declaration'!E7</f>
        <v>0</v>
      </c>
      <c r="D2" s="531"/>
      <c r="E2" s="531"/>
      <c r="F2" s="27"/>
      <c r="G2" s="27"/>
      <c r="H2" s="27"/>
    </row>
    <row r="3" spans="2:15" ht="18" x14ac:dyDescent="0.25">
      <c r="B3" s="75" t="s">
        <v>4</v>
      </c>
      <c r="C3" s="532">
        <f>'2.Declaration'!E11</f>
        <v>0</v>
      </c>
      <c r="D3" s="533"/>
      <c r="E3" s="533"/>
      <c r="F3" s="76"/>
      <c r="G3" s="27"/>
      <c r="H3" s="27"/>
    </row>
    <row r="4" spans="2:15" ht="18" x14ac:dyDescent="0.25">
      <c r="B4" s="77" t="s">
        <v>11</v>
      </c>
      <c r="C4" s="505">
        <f>'2.Declaration'!E15</f>
        <v>0</v>
      </c>
      <c r="D4" s="506"/>
      <c r="E4" s="506"/>
      <c r="F4" s="78"/>
      <c r="G4" s="31"/>
      <c r="H4" s="31"/>
    </row>
    <row r="5" spans="2:15" x14ac:dyDescent="0.25"/>
    <row r="6" spans="2:15" ht="18" x14ac:dyDescent="0.25">
      <c r="B6" s="225" t="s">
        <v>74</v>
      </c>
      <c r="C6" s="226"/>
      <c r="D6" s="226"/>
      <c r="E6" s="226"/>
      <c r="F6" s="226"/>
      <c r="G6" s="226"/>
      <c r="H6" s="227"/>
    </row>
    <row r="7" spans="2:15" ht="18" x14ac:dyDescent="0.25">
      <c r="B7" s="588" t="s">
        <v>116</v>
      </c>
      <c r="C7" s="589"/>
      <c r="D7" s="589"/>
      <c r="E7" s="589"/>
      <c r="F7" s="589"/>
      <c r="G7" s="589"/>
      <c r="H7" s="608"/>
    </row>
    <row r="8" spans="2:15" ht="31.5" customHeight="1" x14ac:dyDescent="0.25">
      <c r="B8" s="568" t="s">
        <v>220</v>
      </c>
      <c r="C8" s="575"/>
      <c r="D8" s="575"/>
      <c r="E8" s="575"/>
      <c r="F8" s="575"/>
      <c r="G8" s="575"/>
      <c r="H8" s="576"/>
    </row>
    <row r="9" spans="2:15" ht="18.75" customHeight="1" x14ac:dyDescent="0.25">
      <c r="B9" s="568" t="s">
        <v>161</v>
      </c>
      <c r="C9" s="569"/>
      <c r="D9" s="569"/>
      <c r="E9" s="569"/>
      <c r="F9" s="569"/>
      <c r="G9" s="569"/>
      <c r="H9" s="607"/>
    </row>
    <row r="10" spans="2:15" ht="22.5" customHeight="1" x14ac:dyDescent="0.25">
      <c r="B10" s="522" t="s">
        <v>43</v>
      </c>
      <c r="C10" s="523"/>
      <c r="D10" s="523"/>
      <c r="E10" s="523"/>
      <c r="F10" s="523"/>
      <c r="G10" s="523"/>
      <c r="H10" s="524"/>
    </row>
    <row r="11" spans="2:15" x14ac:dyDescent="0.25">
      <c r="B11" s="453" t="s">
        <v>129</v>
      </c>
      <c r="C11" s="597"/>
      <c r="D11" s="597"/>
      <c r="E11" s="597"/>
      <c r="F11" s="597"/>
      <c r="G11" s="597"/>
      <c r="H11" s="604"/>
    </row>
    <row r="12" spans="2:15" x14ac:dyDescent="0.25">
      <c r="B12" s="605"/>
      <c r="C12" s="598"/>
      <c r="D12" s="598"/>
      <c r="E12" s="598"/>
      <c r="F12" s="598"/>
      <c r="G12" s="598"/>
      <c r="H12" s="606"/>
    </row>
    <row r="13" spans="2:15" x14ac:dyDescent="0.25">
      <c r="J13" s="320"/>
      <c r="K13" s="320"/>
      <c r="L13" s="320"/>
      <c r="M13" s="320"/>
      <c r="N13" s="321" t="s">
        <v>118</v>
      </c>
      <c r="O13" s="322" t="s">
        <v>41</v>
      </c>
    </row>
    <row r="14" spans="2:15" ht="48.75" customHeight="1" x14ac:dyDescent="0.3">
      <c r="B14" s="319" t="s">
        <v>15</v>
      </c>
      <c r="C14" s="319" t="s">
        <v>16</v>
      </c>
      <c r="D14" s="319" t="s">
        <v>191</v>
      </c>
      <c r="E14" s="318" t="s">
        <v>78</v>
      </c>
      <c r="F14" s="318" t="s">
        <v>17</v>
      </c>
      <c r="G14" s="318" t="s">
        <v>187</v>
      </c>
      <c r="H14" s="319" t="s">
        <v>117</v>
      </c>
      <c r="J14" s="320"/>
      <c r="K14" s="323" t="s">
        <v>119</v>
      </c>
      <c r="L14" s="349">
        <f>(YEAR('2.Declaration'!$E$15)-YEAR(D15))*12+(MONTH('2.Declaration'!$E$15)-MONTH(D15))</f>
        <v>0</v>
      </c>
      <c r="M14" s="324">
        <f t="shared" ref="M14:M33" si="0">$C$4-G15</f>
        <v>0</v>
      </c>
      <c r="N14" s="325">
        <f t="shared" ref="N14:N33" si="1">(365-M14)/365*C15</f>
        <v>0</v>
      </c>
      <c r="O14" s="326">
        <f t="shared" ref="O14:O33" si="2">IF(G15="",0,N14)</f>
        <v>0</v>
      </c>
    </row>
    <row r="15" spans="2:15" x14ac:dyDescent="0.25">
      <c r="B15" s="89"/>
      <c r="C15" s="360">
        <v>0</v>
      </c>
      <c r="D15" s="415"/>
      <c r="E15" s="239" t="str">
        <f t="shared" ref="E15:E34" si="3">IF(L14&lt;6,"Yes",IF(L14&gt;6,"No",IF(DAY(D15)&gt;=DAY($C$4),"Yes","No")))</f>
        <v>Yes</v>
      </c>
      <c r="F15" s="309" t="str">
        <f>IF(E15="No","Cannot claim GST incurred","-")</f>
        <v>-</v>
      </c>
      <c r="G15" s="417"/>
      <c r="H15" s="310">
        <f t="shared" ref="H15:H34" si="4">IF(E15="No",0,O14)</f>
        <v>0</v>
      </c>
      <c r="I15" s="208">
        <f>IF(H15&gt;0,1,0)</f>
        <v>0</v>
      </c>
      <c r="J15" s="311" t="str">
        <f>CONCATENATE(B15,C15,D15)</f>
        <v>0</v>
      </c>
      <c r="K15" s="311">
        <f>IF(E15="No",0,O14)</f>
        <v>0</v>
      </c>
      <c r="L15" s="349">
        <f>(YEAR('2.Declaration'!$E$15)-YEAR(D16))*12+(MONTH('2.Declaration'!$E$15)-MONTH(D16))</f>
        <v>0</v>
      </c>
      <c r="M15" s="324">
        <f t="shared" si="0"/>
        <v>0</v>
      </c>
      <c r="N15" s="325">
        <f t="shared" si="1"/>
        <v>0</v>
      </c>
      <c r="O15" s="326">
        <f t="shared" si="2"/>
        <v>0</v>
      </c>
    </row>
    <row r="16" spans="2:15" x14ac:dyDescent="0.25">
      <c r="B16" s="89"/>
      <c r="C16" s="360">
        <v>0</v>
      </c>
      <c r="D16" s="415"/>
      <c r="E16" s="239" t="str">
        <f t="shared" si="3"/>
        <v>Yes</v>
      </c>
      <c r="F16" s="309" t="str">
        <f t="shared" ref="F16:F34" si="5">IF(E16="No","Cannot claim GST incurred","-")</f>
        <v>-</v>
      </c>
      <c r="G16" s="417"/>
      <c r="H16" s="310">
        <f t="shared" si="4"/>
        <v>0</v>
      </c>
      <c r="I16" s="208">
        <f t="shared" ref="I16:I34" si="6">IF(H16&gt;0,1,0)</f>
        <v>0</v>
      </c>
      <c r="J16" s="311" t="str">
        <f t="shared" ref="J16:J34" si="7">CONCATENATE(B16,C16,D16)</f>
        <v>0</v>
      </c>
      <c r="K16" s="311">
        <f t="shared" ref="K16:K34" si="8">IF(E16="No",0,O15)</f>
        <v>0</v>
      </c>
      <c r="L16" s="349">
        <f>(YEAR('2.Declaration'!$E$15)-YEAR(D17))*12+(MONTH('2.Declaration'!$E$15)-MONTH(D17))</f>
        <v>0</v>
      </c>
      <c r="M16" s="324">
        <f t="shared" si="0"/>
        <v>0</v>
      </c>
      <c r="N16" s="325">
        <f t="shared" si="1"/>
        <v>0</v>
      </c>
      <c r="O16" s="326">
        <f t="shared" si="2"/>
        <v>0</v>
      </c>
    </row>
    <row r="17" spans="2:15" x14ac:dyDescent="0.25">
      <c r="B17" s="89"/>
      <c r="C17" s="360">
        <v>0</v>
      </c>
      <c r="D17" s="415"/>
      <c r="E17" s="239" t="str">
        <f t="shared" si="3"/>
        <v>Yes</v>
      </c>
      <c r="F17" s="309" t="str">
        <f t="shared" si="5"/>
        <v>-</v>
      </c>
      <c r="G17" s="417"/>
      <c r="H17" s="310">
        <f t="shared" si="4"/>
        <v>0</v>
      </c>
      <c r="I17" s="208">
        <f t="shared" si="6"/>
        <v>0</v>
      </c>
      <c r="J17" s="311" t="str">
        <f t="shared" si="7"/>
        <v>0</v>
      </c>
      <c r="K17" s="311">
        <f t="shared" si="8"/>
        <v>0</v>
      </c>
      <c r="L17" s="349">
        <f>(YEAR('2.Declaration'!$E$15)-YEAR(D18))*12+(MONTH('2.Declaration'!$E$15)-MONTH(D18))</f>
        <v>0</v>
      </c>
      <c r="M17" s="324">
        <f t="shared" si="0"/>
        <v>0</v>
      </c>
      <c r="N17" s="325">
        <f t="shared" si="1"/>
        <v>0</v>
      </c>
      <c r="O17" s="326">
        <f t="shared" si="2"/>
        <v>0</v>
      </c>
    </row>
    <row r="18" spans="2:15" x14ac:dyDescent="0.25">
      <c r="B18" s="89"/>
      <c r="C18" s="360">
        <v>0</v>
      </c>
      <c r="D18" s="415"/>
      <c r="E18" s="239" t="str">
        <f t="shared" si="3"/>
        <v>Yes</v>
      </c>
      <c r="F18" s="309" t="str">
        <f t="shared" si="5"/>
        <v>-</v>
      </c>
      <c r="G18" s="417"/>
      <c r="H18" s="310">
        <f t="shared" si="4"/>
        <v>0</v>
      </c>
      <c r="I18" s="208">
        <f t="shared" si="6"/>
        <v>0</v>
      </c>
      <c r="J18" s="311" t="str">
        <f t="shared" si="7"/>
        <v>0</v>
      </c>
      <c r="K18" s="311">
        <f t="shared" si="8"/>
        <v>0</v>
      </c>
      <c r="L18" s="349">
        <f>(YEAR('2.Declaration'!$E$15)-YEAR(D19))*12+(MONTH('2.Declaration'!$E$15)-MONTH(D19))</f>
        <v>0</v>
      </c>
      <c r="M18" s="324">
        <f t="shared" si="0"/>
        <v>0</v>
      </c>
      <c r="N18" s="325">
        <f t="shared" si="1"/>
        <v>0</v>
      </c>
      <c r="O18" s="326">
        <f t="shared" si="2"/>
        <v>0</v>
      </c>
    </row>
    <row r="19" spans="2:15" x14ac:dyDescent="0.25">
      <c r="B19" s="89"/>
      <c r="C19" s="360">
        <v>0</v>
      </c>
      <c r="D19" s="415"/>
      <c r="E19" s="239" t="str">
        <f t="shared" si="3"/>
        <v>Yes</v>
      </c>
      <c r="F19" s="309" t="str">
        <f t="shared" si="5"/>
        <v>-</v>
      </c>
      <c r="G19" s="417"/>
      <c r="H19" s="310">
        <f t="shared" si="4"/>
        <v>0</v>
      </c>
      <c r="I19" s="208">
        <f t="shared" si="6"/>
        <v>0</v>
      </c>
      <c r="J19" s="311" t="str">
        <f t="shared" si="7"/>
        <v>0</v>
      </c>
      <c r="K19" s="311">
        <f t="shared" si="8"/>
        <v>0</v>
      </c>
      <c r="L19" s="349">
        <f>(YEAR('2.Declaration'!$E$15)-YEAR(D20))*12+(MONTH('2.Declaration'!$E$15)-MONTH(D20))</f>
        <v>0</v>
      </c>
      <c r="M19" s="324">
        <f t="shared" si="0"/>
        <v>0</v>
      </c>
      <c r="N19" s="325">
        <f t="shared" si="1"/>
        <v>0</v>
      </c>
      <c r="O19" s="326">
        <f t="shared" si="2"/>
        <v>0</v>
      </c>
    </row>
    <row r="20" spans="2:15" x14ac:dyDescent="0.25">
      <c r="B20" s="89"/>
      <c r="C20" s="360">
        <v>0</v>
      </c>
      <c r="D20" s="415"/>
      <c r="E20" s="239" t="str">
        <f t="shared" si="3"/>
        <v>Yes</v>
      </c>
      <c r="F20" s="309" t="str">
        <f t="shared" si="5"/>
        <v>-</v>
      </c>
      <c r="G20" s="417"/>
      <c r="H20" s="310">
        <f t="shared" si="4"/>
        <v>0</v>
      </c>
      <c r="I20" s="208">
        <f t="shared" si="6"/>
        <v>0</v>
      </c>
      <c r="J20" s="311" t="str">
        <f t="shared" si="7"/>
        <v>0</v>
      </c>
      <c r="K20" s="311">
        <f t="shared" si="8"/>
        <v>0</v>
      </c>
      <c r="L20" s="349">
        <f>(YEAR('2.Declaration'!$E$15)-YEAR(D21))*12+(MONTH('2.Declaration'!$E$15)-MONTH(D21))</f>
        <v>0</v>
      </c>
      <c r="M20" s="324">
        <f t="shared" si="0"/>
        <v>0</v>
      </c>
      <c r="N20" s="325">
        <f t="shared" si="1"/>
        <v>0</v>
      </c>
      <c r="O20" s="326">
        <f t="shared" si="2"/>
        <v>0</v>
      </c>
    </row>
    <row r="21" spans="2:15" x14ac:dyDescent="0.25">
      <c r="B21" s="89"/>
      <c r="C21" s="360">
        <v>0</v>
      </c>
      <c r="D21" s="415"/>
      <c r="E21" s="239" t="str">
        <f t="shared" si="3"/>
        <v>Yes</v>
      </c>
      <c r="F21" s="309" t="str">
        <f t="shared" si="5"/>
        <v>-</v>
      </c>
      <c r="G21" s="417"/>
      <c r="H21" s="310">
        <f t="shared" si="4"/>
        <v>0</v>
      </c>
      <c r="I21" s="208">
        <f t="shared" si="6"/>
        <v>0</v>
      </c>
      <c r="J21" s="311" t="str">
        <f t="shared" si="7"/>
        <v>0</v>
      </c>
      <c r="K21" s="311">
        <f t="shared" si="8"/>
        <v>0</v>
      </c>
      <c r="L21" s="349">
        <f>(YEAR('2.Declaration'!$E$15)-YEAR(D22))*12+(MONTH('2.Declaration'!$E$15)-MONTH(D22))</f>
        <v>0</v>
      </c>
      <c r="M21" s="324">
        <f t="shared" si="0"/>
        <v>0</v>
      </c>
      <c r="N21" s="325">
        <f t="shared" si="1"/>
        <v>0</v>
      </c>
      <c r="O21" s="326">
        <f t="shared" si="2"/>
        <v>0</v>
      </c>
    </row>
    <row r="22" spans="2:15" x14ac:dyDescent="0.25">
      <c r="B22" s="89"/>
      <c r="C22" s="360">
        <v>0</v>
      </c>
      <c r="D22" s="415"/>
      <c r="E22" s="239" t="str">
        <f t="shared" si="3"/>
        <v>Yes</v>
      </c>
      <c r="F22" s="309" t="str">
        <f t="shared" si="5"/>
        <v>-</v>
      </c>
      <c r="G22" s="417"/>
      <c r="H22" s="310">
        <f t="shared" si="4"/>
        <v>0</v>
      </c>
      <c r="I22" s="208">
        <f t="shared" si="6"/>
        <v>0</v>
      </c>
      <c r="J22" s="311" t="str">
        <f t="shared" si="7"/>
        <v>0</v>
      </c>
      <c r="K22" s="311">
        <f t="shared" si="8"/>
        <v>0</v>
      </c>
      <c r="L22" s="349">
        <f>(YEAR('2.Declaration'!$E$15)-YEAR(D23))*12+(MONTH('2.Declaration'!$E$15)-MONTH(D23))</f>
        <v>0</v>
      </c>
      <c r="M22" s="324">
        <f t="shared" si="0"/>
        <v>0</v>
      </c>
      <c r="N22" s="325">
        <f t="shared" si="1"/>
        <v>0</v>
      </c>
      <c r="O22" s="326">
        <f t="shared" si="2"/>
        <v>0</v>
      </c>
    </row>
    <row r="23" spans="2:15" x14ac:dyDescent="0.25">
      <c r="B23" s="89"/>
      <c r="C23" s="360">
        <v>0</v>
      </c>
      <c r="D23" s="415"/>
      <c r="E23" s="239" t="str">
        <f t="shared" si="3"/>
        <v>Yes</v>
      </c>
      <c r="F23" s="309" t="str">
        <f t="shared" si="5"/>
        <v>-</v>
      </c>
      <c r="G23" s="417"/>
      <c r="H23" s="310">
        <f t="shared" si="4"/>
        <v>0</v>
      </c>
      <c r="I23" s="208">
        <f t="shared" si="6"/>
        <v>0</v>
      </c>
      <c r="J23" s="311" t="str">
        <f t="shared" si="7"/>
        <v>0</v>
      </c>
      <c r="K23" s="311">
        <f t="shared" si="8"/>
        <v>0</v>
      </c>
      <c r="L23" s="349">
        <f>(YEAR('2.Declaration'!$E$15)-YEAR(D24))*12+(MONTH('2.Declaration'!$E$15)-MONTH(D24))</f>
        <v>0</v>
      </c>
      <c r="M23" s="324">
        <f t="shared" si="0"/>
        <v>0</v>
      </c>
      <c r="N23" s="325">
        <f t="shared" si="1"/>
        <v>0</v>
      </c>
      <c r="O23" s="326">
        <f t="shared" si="2"/>
        <v>0</v>
      </c>
    </row>
    <row r="24" spans="2:15" x14ac:dyDescent="0.25">
      <c r="B24" s="89"/>
      <c r="C24" s="360">
        <v>0</v>
      </c>
      <c r="D24" s="415"/>
      <c r="E24" s="239" t="str">
        <f t="shared" si="3"/>
        <v>Yes</v>
      </c>
      <c r="F24" s="309" t="str">
        <f t="shared" si="5"/>
        <v>-</v>
      </c>
      <c r="G24" s="417"/>
      <c r="H24" s="310">
        <f t="shared" si="4"/>
        <v>0</v>
      </c>
      <c r="I24" s="208">
        <f t="shared" si="6"/>
        <v>0</v>
      </c>
      <c r="J24" s="311" t="str">
        <f t="shared" si="7"/>
        <v>0</v>
      </c>
      <c r="K24" s="311">
        <f t="shared" si="8"/>
        <v>0</v>
      </c>
      <c r="L24" s="349">
        <f>(YEAR('2.Declaration'!$E$15)-YEAR(D25))*12+(MONTH('2.Declaration'!$E$15)-MONTH(D25))</f>
        <v>0</v>
      </c>
      <c r="M24" s="324">
        <f t="shared" si="0"/>
        <v>0</v>
      </c>
      <c r="N24" s="325">
        <f t="shared" si="1"/>
        <v>0</v>
      </c>
      <c r="O24" s="326">
        <f t="shared" si="2"/>
        <v>0</v>
      </c>
    </row>
    <row r="25" spans="2:15" x14ac:dyDescent="0.25">
      <c r="B25" s="89"/>
      <c r="C25" s="360">
        <v>0</v>
      </c>
      <c r="D25" s="415"/>
      <c r="E25" s="239" t="str">
        <f t="shared" si="3"/>
        <v>Yes</v>
      </c>
      <c r="F25" s="309" t="str">
        <f t="shared" si="5"/>
        <v>-</v>
      </c>
      <c r="G25" s="417"/>
      <c r="H25" s="310">
        <f t="shared" si="4"/>
        <v>0</v>
      </c>
      <c r="I25" s="208">
        <f t="shared" si="6"/>
        <v>0</v>
      </c>
      <c r="J25" s="311" t="str">
        <f t="shared" si="7"/>
        <v>0</v>
      </c>
      <c r="K25" s="311">
        <f t="shared" si="8"/>
        <v>0</v>
      </c>
      <c r="L25" s="349">
        <f>(YEAR('2.Declaration'!$E$15)-YEAR(D26))*12+(MONTH('2.Declaration'!$E$15)-MONTH(D26))</f>
        <v>0</v>
      </c>
      <c r="M25" s="324">
        <f t="shared" si="0"/>
        <v>0</v>
      </c>
      <c r="N25" s="325">
        <f t="shared" si="1"/>
        <v>0</v>
      </c>
      <c r="O25" s="326">
        <f t="shared" si="2"/>
        <v>0</v>
      </c>
    </row>
    <row r="26" spans="2:15" x14ac:dyDescent="0.25">
      <c r="B26" s="89"/>
      <c r="C26" s="360">
        <v>0</v>
      </c>
      <c r="D26" s="415"/>
      <c r="E26" s="239" t="str">
        <f t="shared" si="3"/>
        <v>Yes</v>
      </c>
      <c r="F26" s="309" t="str">
        <f t="shared" si="5"/>
        <v>-</v>
      </c>
      <c r="G26" s="417"/>
      <c r="H26" s="310">
        <f t="shared" si="4"/>
        <v>0</v>
      </c>
      <c r="I26" s="208">
        <f t="shared" si="6"/>
        <v>0</v>
      </c>
      <c r="J26" s="311" t="str">
        <f t="shared" si="7"/>
        <v>0</v>
      </c>
      <c r="K26" s="311">
        <f t="shared" si="8"/>
        <v>0</v>
      </c>
      <c r="L26" s="349">
        <f>(YEAR('2.Declaration'!$E$15)-YEAR(D27))*12+(MONTH('2.Declaration'!$E$15)-MONTH(D27))</f>
        <v>0</v>
      </c>
      <c r="M26" s="324">
        <f t="shared" si="0"/>
        <v>0</v>
      </c>
      <c r="N26" s="325">
        <f t="shared" si="1"/>
        <v>0</v>
      </c>
      <c r="O26" s="326">
        <f t="shared" si="2"/>
        <v>0</v>
      </c>
    </row>
    <row r="27" spans="2:15" x14ac:dyDescent="0.25">
      <c r="B27" s="89"/>
      <c r="C27" s="360">
        <v>0</v>
      </c>
      <c r="D27" s="415"/>
      <c r="E27" s="239" t="str">
        <f t="shared" si="3"/>
        <v>Yes</v>
      </c>
      <c r="F27" s="309" t="str">
        <f t="shared" si="5"/>
        <v>-</v>
      </c>
      <c r="G27" s="417"/>
      <c r="H27" s="310">
        <f t="shared" si="4"/>
        <v>0</v>
      </c>
      <c r="I27" s="208">
        <f t="shared" si="6"/>
        <v>0</v>
      </c>
      <c r="J27" s="311" t="str">
        <f t="shared" si="7"/>
        <v>0</v>
      </c>
      <c r="K27" s="311">
        <f t="shared" si="8"/>
        <v>0</v>
      </c>
      <c r="L27" s="349">
        <f>(YEAR('2.Declaration'!$E$15)-YEAR(D28))*12+(MONTH('2.Declaration'!$E$15)-MONTH(D28))</f>
        <v>0</v>
      </c>
      <c r="M27" s="324">
        <f t="shared" si="0"/>
        <v>0</v>
      </c>
      <c r="N27" s="325">
        <f t="shared" si="1"/>
        <v>0</v>
      </c>
      <c r="O27" s="326">
        <f t="shared" si="2"/>
        <v>0</v>
      </c>
    </row>
    <row r="28" spans="2:15" x14ac:dyDescent="0.25">
      <c r="B28" s="89"/>
      <c r="C28" s="360">
        <v>0</v>
      </c>
      <c r="D28" s="415"/>
      <c r="E28" s="239" t="str">
        <f t="shared" si="3"/>
        <v>Yes</v>
      </c>
      <c r="F28" s="309" t="str">
        <f t="shared" si="5"/>
        <v>-</v>
      </c>
      <c r="G28" s="417"/>
      <c r="H28" s="310">
        <f t="shared" si="4"/>
        <v>0</v>
      </c>
      <c r="I28" s="208">
        <f t="shared" si="6"/>
        <v>0</v>
      </c>
      <c r="J28" s="311" t="str">
        <f t="shared" si="7"/>
        <v>0</v>
      </c>
      <c r="K28" s="311">
        <f t="shared" si="8"/>
        <v>0</v>
      </c>
      <c r="L28" s="349">
        <f>(YEAR('2.Declaration'!$E$15)-YEAR(D29))*12+(MONTH('2.Declaration'!$E$15)-MONTH(D29))</f>
        <v>0</v>
      </c>
      <c r="M28" s="324">
        <f t="shared" si="0"/>
        <v>0</v>
      </c>
      <c r="N28" s="325">
        <f t="shared" si="1"/>
        <v>0</v>
      </c>
      <c r="O28" s="326">
        <f t="shared" si="2"/>
        <v>0</v>
      </c>
    </row>
    <row r="29" spans="2:15" x14ac:dyDescent="0.25">
      <c r="B29" s="89"/>
      <c r="C29" s="360">
        <v>0</v>
      </c>
      <c r="D29" s="415"/>
      <c r="E29" s="239" t="str">
        <f t="shared" si="3"/>
        <v>Yes</v>
      </c>
      <c r="F29" s="309" t="str">
        <f t="shared" si="5"/>
        <v>-</v>
      </c>
      <c r="G29" s="417"/>
      <c r="H29" s="310">
        <f t="shared" si="4"/>
        <v>0</v>
      </c>
      <c r="I29" s="208">
        <f t="shared" si="6"/>
        <v>0</v>
      </c>
      <c r="J29" s="311" t="str">
        <f t="shared" si="7"/>
        <v>0</v>
      </c>
      <c r="K29" s="311">
        <f t="shared" si="8"/>
        <v>0</v>
      </c>
      <c r="L29" s="349">
        <f>(YEAR('2.Declaration'!$E$15)-YEAR(D30))*12+(MONTH('2.Declaration'!$E$15)-MONTH(D30))</f>
        <v>0</v>
      </c>
      <c r="M29" s="324">
        <f t="shared" si="0"/>
        <v>0</v>
      </c>
      <c r="N29" s="325">
        <f t="shared" si="1"/>
        <v>0</v>
      </c>
      <c r="O29" s="326">
        <f t="shared" si="2"/>
        <v>0</v>
      </c>
    </row>
    <row r="30" spans="2:15" x14ac:dyDescent="0.25">
      <c r="B30" s="89"/>
      <c r="C30" s="360">
        <v>0</v>
      </c>
      <c r="D30" s="415"/>
      <c r="E30" s="239" t="str">
        <f t="shared" si="3"/>
        <v>Yes</v>
      </c>
      <c r="F30" s="309" t="str">
        <f t="shared" si="5"/>
        <v>-</v>
      </c>
      <c r="G30" s="417"/>
      <c r="H30" s="310">
        <f t="shared" si="4"/>
        <v>0</v>
      </c>
      <c r="I30" s="208">
        <f t="shared" si="6"/>
        <v>0</v>
      </c>
      <c r="J30" s="311" t="str">
        <f t="shared" si="7"/>
        <v>0</v>
      </c>
      <c r="K30" s="311">
        <f t="shared" si="8"/>
        <v>0</v>
      </c>
      <c r="L30" s="349">
        <f>(YEAR('2.Declaration'!$E$15)-YEAR(D31))*12+(MONTH('2.Declaration'!$E$15)-MONTH(D31))</f>
        <v>0</v>
      </c>
      <c r="M30" s="324">
        <f t="shared" si="0"/>
        <v>0</v>
      </c>
      <c r="N30" s="325">
        <f t="shared" si="1"/>
        <v>0</v>
      </c>
      <c r="O30" s="326">
        <f t="shared" si="2"/>
        <v>0</v>
      </c>
    </row>
    <row r="31" spans="2:15" x14ac:dyDescent="0.25">
      <c r="B31" s="89"/>
      <c r="C31" s="360">
        <v>0</v>
      </c>
      <c r="D31" s="415"/>
      <c r="E31" s="239" t="str">
        <f t="shared" si="3"/>
        <v>Yes</v>
      </c>
      <c r="F31" s="309" t="str">
        <f t="shared" si="5"/>
        <v>-</v>
      </c>
      <c r="G31" s="417"/>
      <c r="H31" s="310">
        <f t="shared" si="4"/>
        <v>0</v>
      </c>
      <c r="I31" s="208">
        <f t="shared" si="6"/>
        <v>0</v>
      </c>
      <c r="J31" s="311" t="str">
        <f t="shared" si="7"/>
        <v>0</v>
      </c>
      <c r="K31" s="311">
        <f t="shared" si="8"/>
        <v>0</v>
      </c>
      <c r="L31" s="349">
        <f>(YEAR('2.Declaration'!$E$15)-YEAR(D32))*12+(MONTH('2.Declaration'!$E$15)-MONTH(D32))</f>
        <v>0</v>
      </c>
      <c r="M31" s="324">
        <f t="shared" si="0"/>
        <v>0</v>
      </c>
      <c r="N31" s="325">
        <f t="shared" si="1"/>
        <v>0</v>
      </c>
      <c r="O31" s="326">
        <f t="shared" si="2"/>
        <v>0</v>
      </c>
    </row>
    <row r="32" spans="2:15" x14ac:dyDescent="0.25">
      <c r="B32" s="89"/>
      <c r="C32" s="360">
        <v>0</v>
      </c>
      <c r="D32" s="415"/>
      <c r="E32" s="239" t="str">
        <f t="shared" si="3"/>
        <v>Yes</v>
      </c>
      <c r="F32" s="309" t="str">
        <f t="shared" si="5"/>
        <v>-</v>
      </c>
      <c r="G32" s="417"/>
      <c r="H32" s="310">
        <f t="shared" si="4"/>
        <v>0</v>
      </c>
      <c r="I32" s="208">
        <f t="shared" si="6"/>
        <v>0</v>
      </c>
      <c r="J32" s="311" t="str">
        <f t="shared" si="7"/>
        <v>0</v>
      </c>
      <c r="K32" s="311">
        <f t="shared" si="8"/>
        <v>0</v>
      </c>
      <c r="L32" s="349">
        <f>(YEAR('2.Declaration'!$E$15)-YEAR(D33))*12+(MONTH('2.Declaration'!$E$15)-MONTH(D33))</f>
        <v>0</v>
      </c>
      <c r="M32" s="324">
        <f t="shared" si="0"/>
        <v>0</v>
      </c>
      <c r="N32" s="325">
        <f t="shared" si="1"/>
        <v>0</v>
      </c>
      <c r="O32" s="326">
        <f t="shared" si="2"/>
        <v>0</v>
      </c>
    </row>
    <row r="33" spans="2:15" x14ac:dyDescent="0.25">
      <c r="B33" s="89"/>
      <c r="C33" s="360">
        <v>0</v>
      </c>
      <c r="D33" s="415"/>
      <c r="E33" s="239" t="str">
        <f t="shared" si="3"/>
        <v>Yes</v>
      </c>
      <c r="F33" s="309" t="str">
        <f t="shared" si="5"/>
        <v>-</v>
      </c>
      <c r="G33" s="417"/>
      <c r="H33" s="310">
        <f t="shared" si="4"/>
        <v>0</v>
      </c>
      <c r="I33" s="208">
        <f t="shared" si="6"/>
        <v>0</v>
      </c>
      <c r="J33" s="311" t="str">
        <f t="shared" si="7"/>
        <v>0</v>
      </c>
      <c r="K33" s="311">
        <f t="shared" si="8"/>
        <v>0</v>
      </c>
      <c r="L33" s="349">
        <f>(YEAR('2.Declaration'!$E$15)-YEAR(D34))*12+(MONTH('2.Declaration'!$E$15)-MONTH(D34))</f>
        <v>0</v>
      </c>
      <c r="M33" s="324">
        <f t="shared" si="0"/>
        <v>0</v>
      </c>
      <c r="N33" s="325">
        <f t="shared" si="1"/>
        <v>0</v>
      </c>
      <c r="O33" s="326">
        <f t="shared" si="2"/>
        <v>0</v>
      </c>
    </row>
    <row r="34" spans="2:15" x14ac:dyDescent="0.25">
      <c r="B34" s="89"/>
      <c r="C34" s="360">
        <v>0</v>
      </c>
      <c r="D34" s="415"/>
      <c r="E34" s="239" t="str">
        <f t="shared" si="3"/>
        <v>Yes</v>
      </c>
      <c r="F34" s="309" t="str">
        <f t="shared" si="5"/>
        <v>-</v>
      </c>
      <c r="G34" s="417"/>
      <c r="H34" s="310">
        <f t="shared" si="4"/>
        <v>0</v>
      </c>
      <c r="I34" s="208">
        <f t="shared" si="6"/>
        <v>0</v>
      </c>
      <c r="J34" s="311" t="str">
        <f t="shared" si="7"/>
        <v>0</v>
      </c>
      <c r="K34" s="311">
        <f t="shared" si="8"/>
        <v>0</v>
      </c>
      <c r="L34" s="320"/>
      <c r="M34" s="327"/>
      <c r="N34" s="327"/>
      <c r="O34" s="327"/>
    </row>
    <row r="35" spans="2:15" x14ac:dyDescent="0.25">
      <c r="B35" s="548" t="s">
        <v>163</v>
      </c>
      <c r="C35" s="548"/>
      <c r="D35" s="548"/>
      <c r="E35" s="548"/>
      <c r="F35" s="548"/>
      <c r="G35" s="548"/>
      <c r="H35" s="209">
        <f>SUM(H15:H34)</f>
        <v>0</v>
      </c>
      <c r="I35" s="208">
        <f>SUM(I15:I34)</f>
        <v>0</v>
      </c>
      <c r="J35" s="208"/>
      <c r="K35" s="208"/>
      <c r="M35" s="328"/>
      <c r="N35" s="186"/>
      <c r="O35" s="186"/>
    </row>
    <row r="36" spans="2:15" x14ac:dyDescent="0.25"/>
    <row r="37" spans="2:15" ht="18" x14ac:dyDescent="0.25">
      <c r="B37" s="500" t="s">
        <v>231</v>
      </c>
      <c r="C37" s="500"/>
      <c r="D37" s="500"/>
      <c r="E37" s="500"/>
      <c r="F37" s="500"/>
      <c r="G37" s="500"/>
      <c r="H37" s="500"/>
      <c r="I37" s="70"/>
    </row>
    <row r="38" spans="2:15" x14ac:dyDescent="0.25">
      <c r="B38" s="69"/>
      <c r="C38" s="69"/>
      <c r="D38" s="69"/>
      <c r="E38" s="69"/>
      <c r="F38" s="70"/>
      <c r="G38" s="70"/>
      <c r="H38" s="70"/>
      <c r="I38" s="70"/>
    </row>
    <row r="39" spans="2:15" x14ac:dyDescent="0.25">
      <c r="B39" s="69"/>
      <c r="C39" s="69"/>
      <c r="D39" s="603"/>
      <c r="E39" s="603"/>
      <c r="F39" s="602"/>
      <c r="G39" s="602"/>
      <c r="H39" s="70"/>
      <c r="I39" s="70"/>
    </row>
    <row r="40" spans="2:15" x14ac:dyDescent="0.25">
      <c r="B40" s="69"/>
      <c r="C40" s="69"/>
      <c r="D40" s="69"/>
      <c r="E40" s="69"/>
      <c r="F40" s="70"/>
      <c r="G40" s="70"/>
      <c r="H40" s="70"/>
      <c r="I40" s="70"/>
    </row>
    <row r="41" spans="2:15" x14ac:dyDescent="0.25">
      <c r="B41" s="69"/>
      <c r="C41" s="69"/>
      <c r="D41" s="69"/>
      <c r="E41" s="69"/>
      <c r="F41" s="70"/>
      <c r="G41" s="70"/>
      <c r="H41" s="70"/>
      <c r="I41" s="70"/>
    </row>
    <row r="42" spans="2:15" x14ac:dyDescent="0.25"/>
    <row r="43" spans="2:15" x14ac:dyDescent="0.25"/>
    <row r="44" spans="2:15" x14ac:dyDescent="0.25"/>
  </sheetData>
  <sheetProtection algorithmName="SHA-512" hashValue="51KQaez9K493l6QG68WfqnSwZB8prn9DsUZ7ldELawQ2Nk/wmz8YRu6iK3vmtVaWDe9KlMoY0T0i31UIw94T+Q==" saltValue="p78j0SGF8Mb3FpNdP5ZtlA==" spinCount="100000" sheet="1" objects="1" scenarios="1"/>
  <mergeCells count="13">
    <mergeCell ref="B9:H9"/>
    <mergeCell ref="C2:E2"/>
    <mergeCell ref="C3:E3"/>
    <mergeCell ref="C4:E4"/>
    <mergeCell ref="B7:H7"/>
    <mergeCell ref="B8:H8"/>
    <mergeCell ref="F39:G39"/>
    <mergeCell ref="D39:E39"/>
    <mergeCell ref="B10:H10"/>
    <mergeCell ref="B11:H11"/>
    <mergeCell ref="B12:H12"/>
    <mergeCell ref="B35:G35"/>
    <mergeCell ref="B37:H37"/>
  </mergeCells>
  <conditionalFormatting sqref="E15:E34">
    <cfRule type="expression" dxfId="22" priority="4">
      <formula>$D15&gt;0</formula>
    </cfRule>
  </conditionalFormatting>
  <conditionalFormatting sqref="G15:G34">
    <cfRule type="expression" dxfId="21" priority="2">
      <formula>$D15=""</formula>
    </cfRule>
    <cfRule type="expression" dxfId="20" priority="3">
      <formula>$E15="Yes"</formula>
    </cfRule>
  </conditionalFormatting>
  <conditionalFormatting sqref="F15:F34">
    <cfRule type="expression" dxfId="19" priority="1">
      <formula>$D15=""</formula>
    </cfRule>
  </conditionalFormatting>
  <dataValidations count="3">
    <dataValidation allowBlank="1" showInputMessage="1" showErrorMessage="1" prompt="= (365 – Days between first supply and GST registration) / 365 x Pre-registration GST incurred_x000a__x000a_" sqref="H14"/>
    <dataValidation type="decimal" operator="greaterThanOrEqual" allowBlank="1" showInputMessage="1" showErrorMessage="1" sqref="C15:C34">
      <formula1>0</formula1>
    </dataValidation>
    <dataValidation operator="greaterThanOrEqual" allowBlank="1" showInputMessage="1" showErrorMessage="1" sqref="E15:G34"/>
  </dataValidations>
  <pageMargins left="0.7" right="0.7" top="0.75" bottom="0.75" header="0.3" footer="0.3"/>
  <pageSetup orientation="portrait"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showRowColHeaders="0" zoomScale="80" zoomScaleNormal="80" workbookViewId="0">
      <selection activeCell="H46" sqref="H46"/>
    </sheetView>
  </sheetViews>
  <sheetFormatPr defaultColWidth="0" defaultRowHeight="15" zeroHeight="1" x14ac:dyDescent="0.25"/>
  <cols>
    <col min="1" max="1" width="9.140625" customWidth="1"/>
    <col min="2" max="2" width="40.28515625" customWidth="1"/>
    <col min="3" max="3" width="38.5703125" customWidth="1"/>
    <col min="4" max="4" width="22.140625" customWidth="1"/>
    <col min="5" max="5" width="23.7109375" customWidth="1"/>
    <col min="6" max="8" width="32.7109375" customWidth="1"/>
    <col min="9" max="9" width="9.140625" customWidth="1"/>
    <col min="10" max="10" width="26" hidden="1" customWidth="1"/>
    <col min="11" max="11" width="23.85546875" hidden="1" customWidth="1"/>
    <col min="12" max="16384" width="9.140625" hidden="1"/>
  </cols>
  <sheetData>
    <row r="1" spans="2:8" x14ac:dyDescent="0.25"/>
    <row r="2" spans="2:8" ht="18" x14ac:dyDescent="0.25">
      <c r="B2" s="77" t="s">
        <v>3</v>
      </c>
      <c r="C2" s="612">
        <f>'2.Declaration'!E7</f>
        <v>0</v>
      </c>
      <c r="D2" s="612"/>
      <c r="E2" s="612"/>
    </row>
    <row r="3" spans="2:8" ht="18" x14ac:dyDescent="0.25">
      <c r="B3" s="77" t="s">
        <v>4</v>
      </c>
      <c r="C3" s="612">
        <f>'2.Declaration'!E11</f>
        <v>0</v>
      </c>
      <c r="D3" s="612"/>
      <c r="E3" s="612"/>
    </row>
    <row r="4" spans="2:8" ht="18" x14ac:dyDescent="0.25">
      <c r="B4" s="77" t="s">
        <v>11</v>
      </c>
      <c r="C4" s="613">
        <f>'2.Declaration'!E15</f>
        <v>0</v>
      </c>
      <c r="D4" s="613"/>
      <c r="E4" s="613"/>
    </row>
    <row r="5" spans="2:8" x14ac:dyDescent="0.25"/>
    <row r="6" spans="2:8" x14ac:dyDescent="0.25"/>
    <row r="7" spans="2:8" ht="18" x14ac:dyDescent="0.25">
      <c r="B7" s="225" t="s">
        <v>74</v>
      </c>
      <c r="C7" s="226"/>
      <c r="D7" s="226"/>
      <c r="E7" s="226"/>
      <c r="F7" s="226"/>
      <c r="G7" s="226"/>
      <c r="H7" s="227"/>
    </row>
    <row r="8" spans="2:8" ht="18" x14ac:dyDescent="0.25">
      <c r="B8" s="588" t="s">
        <v>120</v>
      </c>
      <c r="C8" s="589"/>
      <c r="D8" s="589"/>
      <c r="E8" s="589"/>
      <c r="F8" s="589"/>
      <c r="G8" s="589"/>
      <c r="H8" s="608"/>
    </row>
    <row r="9" spans="2:8" ht="42.75" customHeight="1" x14ac:dyDescent="0.25">
      <c r="B9" s="614" t="s">
        <v>219</v>
      </c>
      <c r="C9" s="615"/>
      <c r="D9" s="615"/>
      <c r="E9" s="615"/>
      <c r="F9" s="615"/>
      <c r="G9" s="615"/>
      <c r="H9" s="616"/>
    </row>
    <row r="10" spans="2:8" ht="21.75" customHeight="1" x14ac:dyDescent="0.25">
      <c r="B10" s="609" t="s">
        <v>161</v>
      </c>
      <c r="C10" s="610"/>
      <c r="D10" s="610"/>
      <c r="E10" s="610"/>
      <c r="F10" s="610"/>
      <c r="G10" s="610"/>
      <c r="H10" s="317"/>
    </row>
    <row r="11" spans="2:8" ht="23.25" customHeight="1" x14ac:dyDescent="0.25">
      <c r="B11" s="522" t="s">
        <v>43</v>
      </c>
      <c r="C11" s="523"/>
      <c r="D11" s="523"/>
      <c r="E11" s="523"/>
      <c r="F11" s="523"/>
      <c r="G11" s="523"/>
      <c r="H11" s="524"/>
    </row>
    <row r="12" spans="2:8" ht="25.5" customHeight="1" x14ac:dyDescent="0.25">
      <c r="B12" s="453" t="s">
        <v>129</v>
      </c>
      <c r="C12" s="597"/>
      <c r="D12" s="597"/>
      <c r="E12" s="597"/>
      <c r="F12" s="597"/>
      <c r="G12" s="597"/>
      <c r="H12" s="604"/>
    </row>
    <row r="13" spans="2:8" ht="21.75" customHeight="1" x14ac:dyDescent="0.25">
      <c r="B13" s="522" t="s">
        <v>165</v>
      </c>
      <c r="C13" s="523"/>
      <c r="D13" s="523"/>
      <c r="E13" s="523"/>
      <c r="F13" s="523"/>
      <c r="G13" s="523"/>
      <c r="H13" s="524"/>
    </row>
    <row r="14" spans="2:8" ht="55.5" customHeight="1" x14ac:dyDescent="0.25">
      <c r="B14" s="522" t="s">
        <v>121</v>
      </c>
      <c r="C14" s="523"/>
      <c r="D14" s="523"/>
      <c r="E14" s="523"/>
      <c r="F14" s="523"/>
      <c r="G14" s="523"/>
      <c r="H14" s="524"/>
    </row>
    <row r="15" spans="2:8" x14ac:dyDescent="0.25">
      <c r="B15" s="596"/>
      <c r="C15" s="597"/>
      <c r="D15" s="597"/>
      <c r="E15" s="597"/>
      <c r="F15" s="597"/>
      <c r="G15" s="597"/>
      <c r="H15" s="604"/>
    </row>
    <row r="16" spans="2:8" ht="43.5" customHeight="1" x14ac:dyDescent="0.25">
      <c r="B16" s="457" t="s">
        <v>122</v>
      </c>
      <c r="C16" s="598"/>
      <c r="D16" s="598"/>
      <c r="E16" s="598"/>
      <c r="F16" s="598"/>
      <c r="G16" s="598"/>
      <c r="H16" s="606"/>
    </row>
    <row r="17" spans="2:12" x14ac:dyDescent="0.25"/>
    <row r="18" spans="2:12" ht="40.5" customHeight="1" x14ac:dyDescent="0.3">
      <c r="B18" s="319" t="s">
        <v>15</v>
      </c>
      <c r="C18" s="319" t="s">
        <v>16</v>
      </c>
      <c r="D18" s="319" t="s">
        <v>191</v>
      </c>
      <c r="E18" s="318" t="s">
        <v>78</v>
      </c>
      <c r="F18" s="318" t="s">
        <v>17</v>
      </c>
      <c r="G18" s="318" t="s">
        <v>123</v>
      </c>
      <c r="H18" s="319" t="s">
        <v>117</v>
      </c>
      <c r="J18" s="320"/>
      <c r="K18" s="323" t="s">
        <v>124</v>
      </c>
      <c r="L18" s="349">
        <f>(YEAR('2.Declaration'!$E$15)-YEAR(D19))*12+(MONTH('2.Declaration'!$E$15)-MONTH(D19))</f>
        <v>0</v>
      </c>
    </row>
    <row r="19" spans="2:12" x14ac:dyDescent="0.25">
      <c r="B19" s="89"/>
      <c r="C19" s="360">
        <v>0</v>
      </c>
      <c r="D19" s="415"/>
      <c r="E19" s="239" t="str">
        <f t="shared" ref="E19:E38" si="0">IF(L18&lt;6,"Yes",IF(L18&gt;6,"No",IF(DAY(D19)&gt;=DAY($C$4),"Yes","No")))</f>
        <v>Yes</v>
      </c>
      <c r="F19" s="309" t="str">
        <f>IF(E19="No","Cannot claim GST incurred","-")</f>
        <v>-</v>
      </c>
      <c r="G19" s="331"/>
      <c r="H19" s="310">
        <f>IF(G19="",0,IF(E19="No",0,(1-G19)*C19))</f>
        <v>0</v>
      </c>
      <c r="J19" s="311" t="str">
        <f>CONCATENATE(B19,C19,D19)</f>
        <v>0</v>
      </c>
      <c r="K19" s="311">
        <f>IF(E19="No",0,(1-G19)*C19)</f>
        <v>0</v>
      </c>
      <c r="L19" s="349">
        <f>(YEAR('2.Declaration'!$E$15)-YEAR(D20))*12+(MONTH('2.Declaration'!$E$15)-MONTH(D20))</f>
        <v>0</v>
      </c>
    </row>
    <row r="20" spans="2:12" x14ac:dyDescent="0.25">
      <c r="B20" s="89"/>
      <c r="C20" s="360">
        <v>0</v>
      </c>
      <c r="D20" s="415"/>
      <c r="E20" s="239" t="str">
        <f t="shared" si="0"/>
        <v>Yes</v>
      </c>
      <c r="F20" s="309" t="str">
        <f t="shared" ref="F20:F38" si="1">IF(E20="No","Cannot claim GST incurred","-")</f>
        <v>-</v>
      </c>
      <c r="G20" s="331"/>
      <c r="H20" s="310">
        <f t="shared" ref="H20:H38" si="2">IF(G20="",0,IF(E20="No",0,(1-G20)*C20))</f>
        <v>0</v>
      </c>
      <c r="J20" s="311" t="str">
        <f t="shared" ref="J20:J38" si="3">CONCATENATE(B20,C20,D20)</f>
        <v>0</v>
      </c>
      <c r="K20" s="311">
        <f t="shared" ref="K20:K38" si="4">IF(E20="No",0,(1-G20)*C20)</f>
        <v>0</v>
      </c>
      <c r="L20" s="349">
        <f>(YEAR('2.Declaration'!$E$15)-YEAR(D21))*12+(MONTH('2.Declaration'!$E$15)-MONTH(D21))</f>
        <v>0</v>
      </c>
    </row>
    <row r="21" spans="2:12" x14ac:dyDescent="0.25">
      <c r="B21" s="89"/>
      <c r="C21" s="360">
        <v>0</v>
      </c>
      <c r="D21" s="415"/>
      <c r="E21" s="239" t="str">
        <f t="shared" si="0"/>
        <v>Yes</v>
      </c>
      <c r="F21" s="309" t="str">
        <f t="shared" si="1"/>
        <v>-</v>
      </c>
      <c r="G21" s="331"/>
      <c r="H21" s="310">
        <f t="shared" si="2"/>
        <v>0</v>
      </c>
      <c r="J21" s="311" t="str">
        <f t="shared" si="3"/>
        <v>0</v>
      </c>
      <c r="K21" s="311">
        <f t="shared" si="4"/>
        <v>0</v>
      </c>
      <c r="L21" s="349">
        <f>(YEAR('2.Declaration'!$E$15)-YEAR(D22))*12+(MONTH('2.Declaration'!$E$15)-MONTH(D22))</f>
        <v>0</v>
      </c>
    </row>
    <row r="22" spans="2:12" x14ac:dyDescent="0.25">
      <c r="B22" s="89"/>
      <c r="C22" s="360">
        <v>0</v>
      </c>
      <c r="D22" s="415"/>
      <c r="E22" s="239" t="str">
        <f t="shared" si="0"/>
        <v>Yes</v>
      </c>
      <c r="F22" s="309" t="str">
        <f t="shared" si="1"/>
        <v>-</v>
      </c>
      <c r="G22" s="331"/>
      <c r="H22" s="310">
        <f t="shared" si="2"/>
        <v>0</v>
      </c>
      <c r="J22" s="311" t="str">
        <f t="shared" si="3"/>
        <v>0</v>
      </c>
      <c r="K22" s="311">
        <f t="shared" si="4"/>
        <v>0</v>
      </c>
      <c r="L22" s="349">
        <f>(YEAR('2.Declaration'!$E$15)-YEAR(D23))*12+(MONTH('2.Declaration'!$E$15)-MONTH(D23))</f>
        <v>0</v>
      </c>
    </row>
    <row r="23" spans="2:12" x14ac:dyDescent="0.25">
      <c r="B23" s="89"/>
      <c r="C23" s="360">
        <v>0</v>
      </c>
      <c r="D23" s="415"/>
      <c r="E23" s="239" t="str">
        <f t="shared" si="0"/>
        <v>Yes</v>
      </c>
      <c r="F23" s="309" t="str">
        <f t="shared" si="1"/>
        <v>-</v>
      </c>
      <c r="G23" s="331"/>
      <c r="H23" s="310">
        <f t="shared" si="2"/>
        <v>0</v>
      </c>
      <c r="J23" s="311" t="str">
        <f t="shared" si="3"/>
        <v>0</v>
      </c>
      <c r="K23" s="311">
        <f t="shared" si="4"/>
        <v>0</v>
      </c>
      <c r="L23" s="349">
        <f>(YEAR('2.Declaration'!$E$15)-YEAR(D24))*12+(MONTH('2.Declaration'!$E$15)-MONTH(D24))</f>
        <v>0</v>
      </c>
    </row>
    <row r="24" spans="2:12" x14ac:dyDescent="0.25">
      <c r="B24" s="89"/>
      <c r="C24" s="360">
        <v>0</v>
      </c>
      <c r="D24" s="415"/>
      <c r="E24" s="239" t="str">
        <f t="shared" si="0"/>
        <v>Yes</v>
      </c>
      <c r="F24" s="309" t="str">
        <f t="shared" si="1"/>
        <v>-</v>
      </c>
      <c r="G24" s="331"/>
      <c r="H24" s="310">
        <f t="shared" si="2"/>
        <v>0</v>
      </c>
      <c r="J24" s="311" t="str">
        <f t="shared" si="3"/>
        <v>0</v>
      </c>
      <c r="K24" s="311">
        <f t="shared" si="4"/>
        <v>0</v>
      </c>
      <c r="L24" s="349">
        <f>(YEAR('2.Declaration'!$E$15)-YEAR(D25))*12+(MONTH('2.Declaration'!$E$15)-MONTH(D25))</f>
        <v>0</v>
      </c>
    </row>
    <row r="25" spans="2:12" x14ac:dyDescent="0.25">
      <c r="B25" s="89"/>
      <c r="C25" s="360">
        <v>0</v>
      </c>
      <c r="D25" s="415"/>
      <c r="E25" s="239" t="str">
        <f t="shared" si="0"/>
        <v>Yes</v>
      </c>
      <c r="F25" s="309" t="str">
        <f t="shared" si="1"/>
        <v>-</v>
      </c>
      <c r="G25" s="331"/>
      <c r="H25" s="310">
        <f t="shared" si="2"/>
        <v>0</v>
      </c>
      <c r="J25" s="311" t="str">
        <f t="shared" si="3"/>
        <v>0</v>
      </c>
      <c r="K25" s="311">
        <f t="shared" si="4"/>
        <v>0</v>
      </c>
      <c r="L25" s="349">
        <f>(YEAR('2.Declaration'!$E$15)-YEAR(D26))*12+(MONTH('2.Declaration'!$E$15)-MONTH(D26))</f>
        <v>0</v>
      </c>
    </row>
    <row r="26" spans="2:12" x14ac:dyDescent="0.25">
      <c r="B26" s="89"/>
      <c r="C26" s="360">
        <v>0</v>
      </c>
      <c r="D26" s="415"/>
      <c r="E26" s="239" t="str">
        <f t="shared" si="0"/>
        <v>Yes</v>
      </c>
      <c r="F26" s="309" t="str">
        <f t="shared" si="1"/>
        <v>-</v>
      </c>
      <c r="G26" s="331"/>
      <c r="H26" s="310">
        <f t="shared" si="2"/>
        <v>0</v>
      </c>
      <c r="J26" s="311" t="str">
        <f t="shared" si="3"/>
        <v>0</v>
      </c>
      <c r="K26" s="311">
        <f t="shared" si="4"/>
        <v>0</v>
      </c>
      <c r="L26" s="349">
        <f>(YEAR('2.Declaration'!$E$15)-YEAR(D27))*12+(MONTH('2.Declaration'!$E$15)-MONTH(D27))</f>
        <v>0</v>
      </c>
    </row>
    <row r="27" spans="2:12" x14ac:dyDescent="0.25">
      <c r="B27" s="89"/>
      <c r="C27" s="360">
        <v>0</v>
      </c>
      <c r="D27" s="415"/>
      <c r="E27" s="239" t="str">
        <f t="shared" si="0"/>
        <v>Yes</v>
      </c>
      <c r="F27" s="309" t="str">
        <f t="shared" si="1"/>
        <v>-</v>
      </c>
      <c r="G27" s="331"/>
      <c r="H27" s="310">
        <f t="shared" si="2"/>
        <v>0</v>
      </c>
      <c r="J27" s="311" t="str">
        <f t="shared" si="3"/>
        <v>0</v>
      </c>
      <c r="K27" s="311">
        <f t="shared" si="4"/>
        <v>0</v>
      </c>
      <c r="L27" s="349">
        <f>(YEAR('2.Declaration'!$E$15)-YEAR(D28))*12+(MONTH('2.Declaration'!$E$15)-MONTH(D28))</f>
        <v>0</v>
      </c>
    </row>
    <row r="28" spans="2:12" x14ac:dyDescent="0.25">
      <c r="B28" s="89"/>
      <c r="C28" s="360">
        <v>0</v>
      </c>
      <c r="D28" s="415"/>
      <c r="E28" s="239" t="str">
        <f t="shared" si="0"/>
        <v>Yes</v>
      </c>
      <c r="F28" s="309" t="str">
        <f t="shared" si="1"/>
        <v>-</v>
      </c>
      <c r="G28" s="331"/>
      <c r="H28" s="310">
        <f t="shared" si="2"/>
        <v>0</v>
      </c>
      <c r="J28" s="311" t="str">
        <f t="shared" si="3"/>
        <v>0</v>
      </c>
      <c r="K28" s="311">
        <f t="shared" si="4"/>
        <v>0</v>
      </c>
      <c r="L28" s="349">
        <f>(YEAR('2.Declaration'!$E$15)-YEAR(D29))*12+(MONTH('2.Declaration'!$E$15)-MONTH(D29))</f>
        <v>0</v>
      </c>
    </row>
    <row r="29" spans="2:12" x14ac:dyDescent="0.25">
      <c r="B29" s="89"/>
      <c r="C29" s="360">
        <v>0</v>
      </c>
      <c r="D29" s="415"/>
      <c r="E29" s="239" t="str">
        <f t="shared" si="0"/>
        <v>Yes</v>
      </c>
      <c r="F29" s="309" t="str">
        <f t="shared" si="1"/>
        <v>-</v>
      </c>
      <c r="G29" s="331"/>
      <c r="H29" s="310">
        <f t="shared" si="2"/>
        <v>0</v>
      </c>
      <c r="J29" s="311" t="str">
        <f t="shared" si="3"/>
        <v>0</v>
      </c>
      <c r="K29" s="311">
        <f t="shared" si="4"/>
        <v>0</v>
      </c>
      <c r="L29" s="349">
        <f>(YEAR('2.Declaration'!$E$15)-YEAR(D30))*12+(MONTH('2.Declaration'!$E$15)-MONTH(D30))</f>
        <v>0</v>
      </c>
    </row>
    <row r="30" spans="2:12" x14ac:dyDescent="0.25">
      <c r="B30" s="89"/>
      <c r="C30" s="360">
        <v>0</v>
      </c>
      <c r="D30" s="415"/>
      <c r="E30" s="239" t="str">
        <f t="shared" si="0"/>
        <v>Yes</v>
      </c>
      <c r="F30" s="309" t="str">
        <f t="shared" si="1"/>
        <v>-</v>
      </c>
      <c r="G30" s="331"/>
      <c r="H30" s="310">
        <f t="shared" si="2"/>
        <v>0</v>
      </c>
      <c r="J30" s="311" t="str">
        <f t="shared" si="3"/>
        <v>0</v>
      </c>
      <c r="K30" s="311">
        <f t="shared" si="4"/>
        <v>0</v>
      </c>
      <c r="L30" s="349">
        <f>(YEAR('2.Declaration'!$E$15)-YEAR(D31))*12+(MONTH('2.Declaration'!$E$15)-MONTH(D31))</f>
        <v>0</v>
      </c>
    </row>
    <row r="31" spans="2:12" x14ac:dyDescent="0.25">
      <c r="B31" s="89"/>
      <c r="C31" s="360">
        <v>0</v>
      </c>
      <c r="D31" s="415"/>
      <c r="E31" s="239" t="str">
        <f t="shared" si="0"/>
        <v>Yes</v>
      </c>
      <c r="F31" s="309" t="str">
        <f t="shared" si="1"/>
        <v>-</v>
      </c>
      <c r="G31" s="331"/>
      <c r="H31" s="310">
        <f t="shared" si="2"/>
        <v>0</v>
      </c>
      <c r="J31" s="311" t="str">
        <f t="shared" si="3"/>
        <v>0</v>
      </c>
      <c r="K31" s="311">
        <f t="shared" si="4"/>
        <v>0</v>
      </c>
      <c r="L31" s="349">
        <f>(YEAR('2.Declaration'!$E$15)-YEAR(D32))*12+(MONTH('2.Declaration'!$E$15)-MONTH(D32))</f>
        <v>0</v>
      </c>
    </row>
    <row r="32" spans="2:12" x14ac:dyDescent="0.25">
      <c r="B32" s="89"/>
      <c r="C32" s="360">
        <v>0</v>
      </c>
      <c r="D32" s="415"/>
      <c r="E32" s="239" t="str">
        <f t="shared" si="0"/>
        <v>Yes</v>
      </c>
      <c r="F32" s="309" t="str">
        <f t="shared" si="1"/>
        <v>-</v>
      </c>
      <c r="G32" s="331"/>
      <c r="H32" s="310">
        <f t="shared" si="2"/>
        <v>0</v>
      </c>
      <c r="J32" s="311" t="str">
        <f t="shared" si="3"/>
        <v>0</v>
      </c>
      <c r="K32" s="311">
        <f t="shared" si="4"/>
        <v>0</v>
      </c>
      <c r="L32" s="349">
        <f>(YEAR('2.Declaration'!$E$15)-YEAR(D33))*12+(MONTH('2.Declaration'!$E$15)-MONTH(D33))</f>
        <v>0</v>
      </c>
    </row>
    <row r="33" spans="2:12" x14ac:dyDescent="0.25">
      <c r="B33" s="89"/>
      <c r="C33" s="360">
        <v>0</v>
      </c>
      <c r="D33" s="415"/>
      <c r="E33" s="239" t="str">
        <f t="shared" si="0"/>
        <v>Yes</v>
      </c>
      <c r="F33" s="309" t="str">
        <f t="shared" si="1"/>
        <v>-</v>
      </c>
      <c r="G33" s="331"/>
      <c r="H33" s="310">
        <f t="shared" si="2"/>
        <v>0</v>
      </c>
      <c r="J33" s="311" t="str">
        <f t="shared" si="3"/>
        <v>0</v>
      </c>
      <c r="K33" s="311">
        <f t="shared" si="4"/>
        <v>0</v>
      </c>
      <c r="L33" s="349">
        <f>(YEAR('2.Declaration'!$E$15)-YEAR(D34))*12+(MONTH('2.Declaration'!$E$15)-MONTH(D34))</f>
        <v>0</v>
      </c>
    </row>
    <row r="34" spans="2:12" x14ac:dyDescent="0.25">
      <c r="B34" s="89"/>
      <c r="C34" s="360">
        <v>0</v>
      </c>
      <c r="D34" s="415"/>
      <c r="E34" s="239" t="str">
        <f t="shared" si="0"/>
        <v>Yes</v>
      </c>
      <c r="F34" s="309" t="str">
        <f t="shared" si="1"/>
        <v>-</v>
      </c>
      <c r="G34" s="331"/>
      <c r="H34" s="310">
        <f t="shared" si="2"/>
        <v>0</v>
      </c>
      <c r="J34" s="311" t="str">
        <f t="shared" si="3"/>
        <v>0</v>
      </c>
      <c r="K34" s="311">
        <f t="shared" si="4"/>
        <v>0</v>
      </c>
      <c r="L34" s="349">
        <f>(YEAR('2.Declaration'!$E$15)-YEAR(D35))*12+(MONTH('2.Declaration'!$E$15)-MONTH(D35))</f>
        <v>0</v>
      </c>
    </row>
    <row r="35" spans="2:12" x14ac:dyDescent="0.25">
      <c r="B35" s="89"/>
      <c r="C35" s="360">
        <v>0</v>
      </c>
      <c r="D35" s="415"/>
      <c r="E35" s="239" t="str">
        <f t="shared" si="0"/>
        <v>Yes</v>
      </c>
      <c r="F35" s="309" t="str">
        <f t="shared" si="1"/>
        <v>-</v>
      </c>
      <c r="G35" s="331"/>
      <c r="H35" s="310">
        <f t="shared" si="2"/>
        <v>0</v>
      </c>
      <c r="J35" s="311" t="str">
        <f t="shared" si="3"/>
        <v>0</v>
      </c>
      <c r="K35" s="311">
        <f t="shared" si="4"/>
        <v>0</v>
      </c>
      <c r="L35" s="349">
        <f>(YEAR('2.Declaration'!$E$15)-YEAR(D36))*12+(MONTH('2.Declaration'!$E$15)-MONTH(D36))</f>
        <v>0</v>
      </c>
    </row>
    <row r="36" spans="2:12" x14ac:dyDescent="0.25">
      <c r="B36" s="89"/>
      <c r="C36" s="360">
        <v>0</v>
      </c>
      <c r="D36" s="415"/>
      <c r="E36" s="239" t="str">
        <f t="shared" si="0"/>
        <v>Yes</v>
      </c>
      <c r="F36" s="309" t="str">
        <f t="shared" si="1"/>
        <v>-</v>
      </c>
      <c r="G36" s="331"/>
      <c r="H36" s="310">
        <f t="shared" si="2"/>
        <v>0</v>
      </c>
      <c r="J36" s="311" t="str">
        <f t="shared" si="3"/>
        <v>0</v>
      </c>
      <c r="K36" s="311">
        <f t="shared" si="4"/>
        <v>0</v>
      </c>
      <c r="L36" s="349">
        <f>(YEAR('2.Declaration'!$E$15)-YEAR(D37))*12+(MONTH('2.Declaration'!$E$15)-MONTH(D37))</f>
        <v>0</v>
      </c>
    </row>
    <row r="37" spans="2:12" x14ac:dyDescent="0.25">
      <c r="B37" s="89"/>
      <c r="C37" s="360">
        <v>0</v>
      </c>
      <c r="D37" s="415"/>
      <c r="E37" s="239" t="str">
        <f t="shared" si="0"/>
        <v>Yes</v>
      </c>
      <c r="F37" s="309" t="str">
        <f t="shared" si="1"/>
        <v>-</v>
      </c>
      <c r="G37" s="331"/>
      <c r="H37" s="310">
        <f t="shared" si="2"/>
        <v>0</v>
      </c>
      <c r="J37" s="311" t="str">
        <f t="shared" si="3"/>
        <v>0</v>
      </c>
      <c r="K37" s="311">
        <f t="shared" si="4"/>
        <v>0</v>
      </c>
      <c r="L37" s="349">
        <f>(YEAR('2.Declaration'!$E$15)-YEAR(D38))*12+(MONTH('2.Declaration'!$E$15)-MONTH(D38))</f>
        <v>0</v>
      </c>
    </row>
    <row r="38" spans="2:12" x14ac:dyDescent="0.25">
      <c r="B38" s="89"/>
      <c r="C38" s="360">
        <v>0</v>
      </c>
      <c r="D38" s="415"/>
      <c r="E38" s="239" t="str">
        <f t="shared" si="0"/>
        <v>Yes</v>
      </c>
      <c r="F38" s="309" t="str">
        <f t="shared" si="1"/>
        <v>-</v>
      </c>
      <c r="G38" s="331"/>
      <c r="H38" s="310">
        <f t="shared" si="2"/>
        <v>0</v>
      </c>
      <c r="J38" s="311" t="str">
        <f t="shared" si="3"/>
        <v>0</v>
      </c>
      <c r="K38" s="311">
        <f t="shared" si="4"/>
        <v>0</v>
      </c>
      <c r="L38" s="320"/>
    </row>
    <row r="39" spans="2:12" x14ac:dyDescent="0.25">
      <c r="B39" s="548" t="s">
        <v>163</v>
      </c>
      <c r="C39" s="548"/>
      <c r="D39" s="548"/>
      <c r="E39" s="548"/>
      <c r="F39" s="548"/>
      <c r="G39" s="611"/>
      <c r="H39" s="209">
        <f>SUM(H19:H38)</f>
        <v>0</v>
      </c>
    </row>
    <row r="40" spans="2:12" x14ac:dyDescent="0.25">
      <c r="I40" s="70"/>
    </row>
    <row r="41" spans="2:12" ht="18" x14ac:dyDescent="0.25">
      <c r="B41" s="500" t="s">
        <v>231</v>
      </c>
      <c r="C41" s="500"/>
      <c r="D41" s="500"/>
      <c r="E41" s="500"/>
      <c r="F41" s="500"/>
      <c r="G41" s="500"/>
      <c r="H41" s="500"/>
      <c r="I41" s="70"/>
    </row>
    <row r="42" spans="2:12" x14ac:dyDescent="0.25">
      <c r="B42" s="69"/>
      <c r="C42" s="69"/>
      <c r="D42" s="69"/>
      <c r="E42" s="69"/>
      <c r="F42" s="70"/>
      <c r="G42" s="70"/>
      <c r="H42" s="70"/>
      <c r="I42" s="70"/>
    </row>
    <row r="43" spans="2:12" x14ac:dyDescent="0.25">
      <c r="B43" s="69"/>
      <c r="C43" s="69"/>
      <c r="D43" s="603"/>
      <c r="E43" s="603"/>
      <c r="F43" s="602"/>
      <c r="G43" s="602"/>
      <c r="H43" s="70"/>
      <c r="I43" s="70"/>
    </row>
    <row r="44" spans="2:12" x14ac:dyDescent="0.25">
      <c r="B44" s="69"/>
      <c r="C44" s="69"/>
      <c r="D44" s="69"/>
      <c r="E44" s="69"/>
      <c r="F44" s="70"/>
      <c r="G44" s="70"/>
      <c r="H44" s="70"/>
      <c r="I44" s="70"/>
    </row>
    <row r="45" spans="2:12" x14ac:dyDescent="0.25">
      <c r="B45" s="69"/>
      <c r="C45" s="69"/>
      <c r="D45" s="69"/>
      <c r="E45" s="69"/>
      <c r="F45" s="70"/>
      <c r="G45" s="70"/>
      <c r="H45" s="70"/>
      <c r="I45" s="70"/>
    </row>
    <row r="46" spans="2:12" x14ac:dyDescent="0.25"/>
    <row r="47" spans="2:12" x14ac:dyDescent="0.25"/>
  </sheetData>
  <sheetProtection algorithmName="SHA-512" hashValue="+UUh17ZIYLjxIvllXVigBlNKI6DL819WQYN/LL9DoyMMILwgKvg+iAcKh1kBZr5yzQ2PowXWREl/pARQAowojQ==" saltValue="xL8vrTVLUxbMRy8RG7Kt3g==" spinCount="100000" sheet="1" objects="1" scenarios="1"/>
  <mergeCells count="16">
    <mergeCell ref="C2:E2"/>
    <mergeCell ref="C3:E3"/>
    <mergeCell ref="C4:E4"/>
    <mergeCell ref="B8:H8"/>
    <mergeCell ref="B9:H9"/>
    <mergeCell ref="D43:E43"/>
    <mergeCell ref="F43:G43"/>
    <mergeCell ref="B10:G10"/>
    <mergeCell ref="B14:H14"/>
    <mergeCell ref="B15:H15"/>
    <mergeCell ref="B16:H16"/>
    <mergeCell ref="B39:G39"/>
    <mergeCell ref="B11:H11"/>
    <mergeCell ref="B12:H12"/>
    <mergeCell ref="B13:H13"/>
    <mergeCell ref="B41:H41"/>
  </mergeCells>
  <conditionalFormatting sqref="E19:E38">
    <cfRule type="expression" dxfId="18" priority="4">
      <formula>$D19&gt;0</formula>
    </cfRule>
  </conditionalFormatting>
  <conditionalFormatting sqref="F19:F38">
    <cfRule type="expression" dxfId="17" priority="3">
      <formula>$D19=""</formula>
    </cfRule>
  </conditionalFormatting>
  <conditionalFormatting sqref="G19:G38">
    <cfRule type="expression" dxfId="16" priority="1">
      <formula>$D19=""</formula>
    </cfRule>
    <cfRule type="expression" dxfId="15" priority="2">
      <formula>$E19="Yes"</formula>
    </cfRule>
  </conditionalFormatting>
  <dataValidations count="3">
    <dataValidation allowBlank="1" showInputMessage="1" showErrorMessage="1" prompt="= Proportion of goods or services not supplied before GST registration x Pre-registration GST incurred" sqref="H18"/>
    <dataValidation type="decimal" operator="greaterThanOrEqual" allowBlank="1" showInputMessage="1" showErrorMessage="1" sqref="C19:C38">
      <formula1>0</formula1>
    </dataValidation>
    <dataValidation operator="greaterThanOrEqual" allowBlank="1" showInputMessage="1" showErrorMessage="1" sqref="E19:G38"/>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234"/>
  <sheetViews>
    <sheetView showGridLines="0" showRowColHeaders="0" zoomScale="80" zoomScaleNormal="80" workbookViewId="0">
      <selection activeCell="D18" sqref="D18"/>
    </sheetView>
  </sheetViews>
  <sheetFormatPr defaultColWidth="0" defaultRowHeight="15" customHeight="1" zeroHeight="1" x14ac:dyDescent="0.25"/>
  <cols>
    <col min="1" max="1" width="9.140625" customWidth="1"/>
    <col min="2" max="2" width="41.7109375" style="23" customWidth="1"/>
    <col min="3" max="3" width="19.7109375" style="23" customWidth="1"/>
    <col min="4" max="4" width="20" style="23" customWidth="1"/>
    <col min="5" max="5" width="24.5703125" style="23" customWidth="1"/>
    <col min="6" max="6" width="33.28515625" style="23" customWidth="1"/>
    <col min="7" max="7" width="35.28515625" style="23" customWidth="1"/>
    <col min="8" max="8" width="20.5703125" style="23" customWidth="1"/>
    <col min="9" max="9" width="20" style="23" customWidth="1"/>
    <col min="10" max="10" width="19.7109375" style="23" customWidth="1"/>
    <col min="11" max="11" width="31.42578125" style="23" customWidth="1"/>
    <col min="12" max="12" width="19.85546875" customWidth="1"/>
    <col min="13" max="13" width="22.42578125" hidden="1" customWidth="1"/>
    <col min="14" max="14" width="16" style="186" hidden="1" customWidth="1"/>
    <col min="15" max="15" width="14.140625" style="186" hidden="1" customWidth="1"/>
    <col min="16" max="16" width="10" style="186" hidden="1" customWidth="1"/>
    <col min="17" max="17" width="11.7109375" style="186" hidden="1" customWidth="1"/>
    <col min="18" max="18" width="12.42578125" style="186" hidden="1" customWidth="1"/>
    <col min="19" max="19" width="13.7109375" style="186" hidden="1" customWidth="1"/>
    <col min="20" max="22" width="9.140625" style="186" hidden="1" customWidth="1"/>
    <col min="23" max="16384" width="9.140625" hidden="1"/>
  </cols>
  <sheetData>
    <row r="1" spans="1:37" s="13" customFormat="1" x14ac:dyDescent="0.25">
      <c r="N1" s="71"/>
      <c r="O1" s="71"/>
    </row>
    <row r="2" spans="1:37" s="13" customFormat="1" ht="18" x14ac:dyDescent="0.25">
      <c r="B2" s="73" t="s">
        <v>3</v>
      </c>
      <c r="C2" s="531">
        <f>'2.Declaration'!E7</f>
        <v>0</v>
      </c>
      <c r="D2" s="531"/>
      <c r="E2" s="531"/>
      <c r="F2" s="27"/>
      <c r="G2" s="27"/>
      <c r="H2" s="27"/>
      <c r="N2" s="68"/>
      <c r="O2" s="68"/>
    </row>
    <row r="3" spans="1:37" s="13" customFormat="1" ht="18" x14ac:dyDescent="0.25">
      <c r="B3" s="75" t="s">
        <v>4</v>
      </c>
      <c r="C3" s="532">
        <f>'2.Declaration'!E11</f>
        <v>0</v>
      </c>
      <c r="D3" s="533"/>
      <c r="E3" s="533"/>
      <c r="F3" s="76"/>
      <c r="G3" s="27"/>
      <c r="H3" s="27"/>
      <c r="N3" s="68"/>
      <c r="O3" s="68"/>
    </row>
    <row r="4" spans="1:37" s="13" customFormat="1" ht="18" x14ac:dyDescent="0.25">
      <c r="B4" s="77" t="s">
        <v>11</v>
      </c>
      <c r="C4" s="505">
        <f>'2.Declaration'!E15</f>
        <v>0</v>
      </c>
      <c r="D4" s="506"/>
      <c r="E4" s="506"/>
      <c r="F4" s="78"/>
      <c r="G4" s="31"/>
      <c r="H4" s="31"/>
      <c r="N4" s="68"/>
      <c r="O4" s="68"/>
    </row>
    <row r="5" spans="1:37" x14ac:dyDescent="0.25">
      <c r="B5"/>
      <c r="C5"/>
      <c r="D5"/>
      <c r="E5"/>
      <c r="F5"/>
      <c r="G5"/>
      <c r="H5"/>
      <c r="I5"/>
      <c r="J5"/>
      <c r="K5"/>
    </row>
    <row r="6" spans="1:37" ht="18" x14ac:dyDescent="0.25">
      <c r="B6" s="626" t="s">
        <v>96</v>
      </c>
      <c r="C6" s="627"/>
      <c r="D6" s="627"/>
      <c r="E6" s="627"/>
      <c r="F6" s="627"/>
      <c r="G6" s="627"/>
      <c r="H6" s="627"/>
      <c r="I6" s="270"/>
      <c r="J6" s="271"/>
      <c r="K6" s="272"/>
      <c r="L6" s="13"/>
    </row>
    <row r="7" spans="1:37" ht="36" customHeight="1" x14ac:dyDescent="0.25">
      <c r="B7" s="568" t="s">
        <v>223</v>
      </c>
      <c r="C7" s="575"/>
      <c r="D7" s="575"/>
      <c r="E7" s="575"/>
      <c r="F7" s="575"/>
      <c r="G7" s="575"/>
      <c r="H7" s="575"/>
      <c r="I7" s="267"/>
      <c r="K7" s="65"/>
      <c r="L7" s="13"/>
      <c r="M7" s="273"/>
    </row>
    <row r="8" spans="1:37" ht="18" customHeight="1" x14ac:dyDescent="0.25">
      <c r="B8" s="624" t="s">
        <v>130</v>
      </c>
      <c r="C8" s="625"/>
      <c r="D8" s="625"/>
      <c r="E8" s="625"/>
      <c r="F8" s="625"/>
      <c r="G8" s="625"/>
      <c r="H8" s="274"/>
      <c r="I8" s="33"/>
      <c r="K8" s="65"/>
      <c r="L8" s="13"/>
      <c r="N8" s="228" t="s">
        <v>75</v>
      </c>
    </row>
    <row r="9" spans="1:37" ht="18" x14ac:dyDescent="0.25">
      <c r="B9" s="617" t="s">
        <v>166</v>
      </c>
      <c r="C9" s="618"/>
      <c r="D9" s="618"/>
      <c r="E9" s="618"/>
      <c r="F9" s="618"/>
      <c r="G9" s="618"/>
      <c r="H9" s="618"/>
      <c r="I9" s="33"/>
      <c r="K9" s="65"/>
      <c r="L9" s="13"/>
      <c r="N9" s="148" t="s">
        <v>76</v>
      </c>
    </row>
    <row r="10" spans="1:37" s="17" customFormat="1" ht="18" customHeight="1" x14ac:dyDescent="0.25">
      <c r="B10" s="522" t="s">
        <v>97</v>
      </c>
      <c r="C10" s="523"/>
      <c r="D10" s="523"/>
      <c r="E10" s="523"/>
      <c r="F10" s="523"/>
      <c r="G10" s="523"/>
      <c r="H10" s="523"/>
      <c r="I10" s="81"/>
      <c r="J10" s="124"/>
      <c r="K10" s="163"/>
      <c r="L10" s="13"/>
      <c r="M10" s="216"/>
      <c r="N10" s="148" t="s">
        <v>10</v>
      </c>
      <c r="O10" s="216"/>
      <c r="P10" s="216"/>
      <c r="Q10" s="74"/>
      <c r="R10" s="67"/>
      <c r="S10" s="143"/>
      <c r="T10" s="74"/>
      <c r="V10" s="67"/>
      <c r="W10" s="67"/>
      <c r="X10" s="67"/>
      <c r="Y10" s="67"/>
      <c r="Z10" s="67"/>
      <c r="AA10" s="67"/>
      <c r="AB10" s="67"/>
      <c r="AC10" s="67"/>
      <c r="AD10" s="67"/>
      <c r="AE10" s="67"/>
      <c r="AF10" s="67"/>
      <c r="AG10" s="67"/>
      <c r="AH10" s="68"/>
      <c r="AI10" s="68"/>
      <c r="AJ10" s="68"/>
      <c r="AK10" s="68"/>
    </row>
    <row r="11" spans="1:37" s="17" customFormat="1" ht="18.75" customHeight="1" x14ac:dyDescent="0.25">
      <c r="B11" s="453" t="s">
        <v>24</v>
      </c>
      <c r="C11" s="597"/>
      <c r="D11" s="597"/>
      <c r="E11" s="597"/>
      <c r="F11" s="597"/>
      <c r="G11" s="597"/>
      <c r="H11" s="597"/>
      <c r="I11" s="81"/>
      <c r="J11" s="124"/>
      <c r="K11" s="163"/>
      <c r="L11" s="13"/>
      <c r="M11" s="216"/>
      <c r="N11" s="429" t="s">
        <v>23</v>
      </c>
      <c r="O11" s="216"/>
      <c r="P11" s="216"/>
      <c r="Q11" s="67"/>
      <c r="R11" s="67"/>
      <c r="S11" s="148"/>
      <c r="V11" s="67"/>
      <c r="W11" s="67"/>
      <c r="X11" s="67"/>
      <c r="Y11" s="67"/>
      <c r="Z11" s="67"/>
      <c r="AA11" s="67"/>
      <c r="AB11" s="67"/>
      <c r="AC11" s="67"/>
      <c r="AD11" s="67"/>
      <c r="AE11" s="67"/>
      <c r="AF11" s="67"/>
      <c r="AG11" s="67"/>
      <c r="AH11" s="68"/>
      <c r="AI11" s="68"/>
      <c r="AJ11" s="68"/>
      <c r="AK11" s="68"/>
    </row>
    <row r="12" spans="1:37" ht="18" x14ac:dyDescent="0.25">
      <c r="B12" s="457"/>
      <c r="C12" s="598"/>
      <c r="D12" s="598"/>
      <c r="E12" s="598"/>
      <c r="F12" s="598"/>
      <c r="G12" s="598"/>
      <c r="H12" s="598"/>
      <c r="I12" s="111"/>
      <c r="J12" s="127"/>
      <c r="K12" s="128"/>
      <c r="L12" s="13"/>
      <c r="M12" s="216"/>
    </row>
    <row r="13" spans="1:37" ht="18" customHeight="1" x14ac:dyDescent="0.25">
      <c r="B13" s="193"/>
      <c r="C13" s="33"/>
      <c r="D13" s="33"/>
      <c r="E13" s="33"/>
      <c r="F13" s="33"/>
      <c r="G13" s="33"/>
      <c r="H13" s="33"/>
      <c r="I13" s="33"/>
      <c r="J13"/>
      <c r="K13"/>
      <c r="L13" s="13"/>
      <c r="M13" s="273"/>
      <c r="O13" s="620"/>
      <c r="P13" s="620"/>
      <c r="Q13" s="620"/>
    </row>
    <row r="14" spans="1:37" ht="37.5" customHeight="1" x14ac:dyDescent="0.25">
      <c r="A14" s="23"/>
      <c r="B14" s="621" t="s">
        <v>15</v>
      </c>
      <c r="C14" s="623" t="s">
        <v>16</v>
      </c>
      <c r="D14" s="623" t="s">
        <v>197</v>
      </c>
      <c r="E14" s="593" t="s">
        <v>6</v>
      </c>
      <c r="F14" s="593" t="s">
        <v>98</v>
      </c>
      <c r="G14" s="593" t="s">
        <v>17</v>
      </c>
      <c r="H14" s="619" t="s">
        <v>146</v>
      </c>
      <c r="I14" s="619"/>
      <c r="J14" s="593" t="s">
        <v>200</v>
      </c>
      <c r="K14" s="593" t="s">
        <v>18</v>
      </c>
      <c r="L14" s="193"/>
      <c r="M14" s="269" t="s">
        <v>99</v>
      </c>
      <c r="N14" s="269" t="s">
        <v>100</v>
      </c>
      <c r="O14" s="269" t="s">
        <v>101</v>
      </c>
      <c r="P14" s="275" t="s">
        <v>41</v>
      </c>
      <c r="Q14" s="269" t="s">
        <v>102</v>
      </c>
      <c r="R14" s="275"/>
      <c r="S14" s="276"/>
      <c r="T14" s="273"/>
      <c r="U14" s="273"/>
      <c r="V14" s="277"/>
      <c r="W14" s="277"/>
    </row>
    <row r="15" spans="1:37" s="1" customFormat="1" ht="50.25" customHeight="1" x14ac:dyDescent="0.25">
      <c r="A15" s="8"/>
      <c r="B15" s="622"/>
      <c r="C15" s="623"/>
      <c r="D15" s="623"/>
      <c r="E15" s="593"/>
      <c r="F15" s="593"/>
      <c r="G15" s="593"/>
      <c r="H15" s="234" t="s">
        <v>198</v>
      </c>
      <c r="I15" s="234" t="s">
        <v>199</v>
      </c>
      <c r="J15" s="593"/>
      <c r="K15" s="593"/>
      <c r="L15" s="278"/>
      <c r="M15" s="349">
        <f>(YEAR('2.Declaration'!$E$15)-YEAR(D16))*12+(MONTH('2.Declaration'!$E$15)-MONTH(D16))</f>
        <v>0</v>
      </c>
      <c r="N15" s="279">
        <f t="shared" ref="N15:N34" si="0">I16-$C$4+1</f>
        <v>1</v>
      </c>
      <c r="O15" s="280">
        <f t="shared" ref="O15:O34" si="1">I16-J16+1</f>
        <v>1</v>
      </c>
      <c r="P15" s="280">
        <f>N15/O15</f>
        <v>1</v>
      </c>
      <c r="Q15" s="281">
        <f t="shared" ref="Q15:Q34" si="2">P15*C16</f>
        <v>0</v>
      </c>
      <c r="R15" s="279">
        <f t="shared" ref="R15:R34" si="3">IF(H16="",0,IF(J16="",0,Q15))</f>
        <v>0</v>
      </c>
      <c r="S15" s="282">
        <f>IF(R15&lt;0,0,R15)</f>
        <v>0</v>
      </c>
      <c r="T15" s="283"/>
      <c r="U15" s="283"/>
    </row>
    <row r="16" spans="1:37" x14ac:dyDescent="0.25">
      <c r="B16" s="89"/>
      <c r="C16" s="179">
        <v>0</v>
      </c>
      <c r="D16" s="411"/>
      <c r="E16" s="239" t="str">
        <f t="shared" ref="E16:E35" si="4">IF(M15&lt;6,"Yes",IF(M15&gt;6,"No",IF(DAY(D16)&gt;=DAY($C$4),"Yes","No")))</f>
        <v>Yes</v>
      </c>
      <c r="F16" s="421" t="s">
        <v>23</v>
      </c>
      <c r="G16" s="284" t="str">
        <f>IF(E16="No","Cannot claim GST incurred",IF(F16="Yes, before"," Cannot claim GST inccured", IF(F16="Yes, straddling","To apportion GST claim",IF(F16="No","GST claimable in full"," "))))</f>
        <v xml:space="preserve"> </v>
      </c>
      <c r="H16" s="413"/>
      <c r="I16" s="413"/>
      <c r="J16" s="418"/>
      <c r="K16" s="93">
        <f>IF(E16="No",0,IF(F16="Yes, straddling",S15,IF(F16="Yes, before",0,IF(F16="No",C16,0))))</f>
        <v>0</v>
      </c>
      <c r="L16" s="285">
        <f>IF(K16&gt;0,1,0)</f>
        <v>0</v>
      </c>
      <c r="M16" s="349">
        <f>(YEAR('2.Declaration'!$E$15)-YEAR(D17))*12+(MONTH('2.Declaration'!$E$15)-MONTH(D17))</f>
        <v>0</v>
      </c>
      <c r="N16" s="279">
        <f t="shared" si="0"/>
        <v>1</v>
      </c>
      <c r="O16" s="280">
        <f t="shared" si="1"/>
        <v>1</v>
      </c>
      <c r="P16" s="280">
        <f t="shared" ref="P16:P34" si="5">N16/O16</f>
        <v>1</v>
      </c>
      <c r="Q16" s="281">
        <f t="shared" si="2"/>
        <v>0</v>
      </c>
      <c r="R16" s="279">
        <f t="shared" si="3"/>
        <v>0</v>
      </c>
      <c r="S16" s="282">
        <f t="shared" ref="S16:S34" si="6">IF(R16&lt;0,0,R16)</f>
        <v>0</v>
      </c>
      <c r="T16" s="273"/>
      <c r="U16" s="273"/>
      <c r="V16" s="277"/>
      <c r="W16" s="277"/>
    </row>
    <row r="17" spans="2:23" x14ac:dyDescent="0.25">
      <c r="B17" s="89"/>
      <c r="C17" s="179">
        <v>0</v>
      </c>
      <c r="D17" s="411"/>
      <c r="E17" s="239" t="str">
        <f t="shared" si="4"/>
        <v>Yes</v>
      </c>
      <c r="F17" s="421" t="s">
        <v>23</v>
      </c>
      <c r="G17" s="284" t="str">
        <f t="shared" ref="G17:G35" si="7">IF(E17="No","Cannot claim GST incurred",IF(F17="Yes, before"," Cannot claim GST inccured", IF(F17="Yes, straddling","To apportion GST claim",IF(F17="No","GST claimable in full"," "))))</f>
        <v xml:space="preserve"> </v>
      </c>
      <c r="H17" s="413"/>
      <c r="I17" s="413"/>
      <c r="J17" s="418"/>
      <c r="K17" s="93">
        <f t="shared" ref="K17:K35" si="8">IF(E17="No",0,IF(F17="Yes, straddling",S16,IF(F17="Yes, before",0,IF(F17="No",C17,0))))</f>
        <v>0</v>
      </c>
      <c r="L17" s="285">
        <f t="shared" ref="L17:L35" si="9">IF(K17&gt;0,1,0)</f>
        <v>0</v>
      </c>
      <c r="M17" s="349">
        <f>(YEAR('2.Declaration'!$E$15)-YEAR(D18))*12+(MONTH('2.Declaration'!$E$15)-MONTH(D18))</f>
        <v>0</v>
      </c>
      <c r="N17" s="279">
        <f t="shared" si="0"/>
        <v>1</v>
      </c>
      <c r="O17" s="280">
        <f t="shared" si="1"/>
        <v>1</v>
      </c>
      <c r="P17" s="280">
        <f t="shared" si="5"/>
        <v>1</v>
      </c>
      <c r="Q17" s="281">
        <f t="shared" si="2"/>
        <v>0</v>
      </c>
      <c r="R17" s="279">
        <f t="shared" si="3"/>
        <v>0</v>
      </c>
      <c r="S17" s="282">
        <f t="shared" si="6"/>
        <v>0</v>
      </c>
      <c r="T17" s="273"/>
      <c r="U17" s="273"/>
      <c r="V17" s="277"/>
      <c r="W17" s="277"/>
    </row>
    <row r="18" spans="2:23" x14ac:dyDescent="0.25">
      <c r="B18" s="89"/>
      <c r="C18" s="179">
        <v>0</v>
      </c>
      <c r="D18" s="411"/>
      <c r="E18" s="239" t="str">
        <f t="shared" si="4"/>
        <v>Yes</v>
      </c>
      <c r="F18" s="421" t="s">
        <v>23</v>
      </c>
      <c r="G18" s="284" t="str">
        <f t="shared" si="7"/>
        <v xml:space="preserve"> </v>
      </c>
      <c r="H18" s="413"/>
      <c r="I18" s="413"/>
      <c r="J18" s="418"/>
      <c r="K18" s="93">
        <f t="shared" si="8"/>
        <v>0</v>
      </c>
      <c r="L18" s="285">
        <f t="shared" si="9"/>
        <v>0</v>
      </c>
      <c r="M18" s="349">
        <f>(YEAR('2.Declaration'!$E$15)-YEAR(D19))*12+(MONTH('2.Declaration'!$E$15)-MONTH(D19))</f>
        <v>0</v>
      </c>
      <c r="N18" s="279">
        <f t="shared" si="0"/>
        <v>1</v>
      </c>
      <c r="O18" s="280">
        <f t="shared" si="1"/>
        <v>1</v>
      </c>
      <c r="P18" s="280">
        <f t="shared" si="5"/>
        <v>1</v>
      </c>
      <c r="Q18" s="281">
        <f t="shared" si="2"/>
        <v>0</v>
      </c>
      <c r="R18" s="279">
        <f t="shared" si="3"/>
        <v>0</v>
      </c>
      <c r="S18" s="282">
        <f t="shared" si="6"/>
        <v>0</v>
      </c>
      <c r="T18" s="273"/>
      <c r="U18" s="273"/>
      <c r="V18" s="277"/>
      <c r="W18" s="277"/>
    </row>
    <row r="19" spans="2:23" x14ac:dyDescent="0.25">
      <c r="B19" s="89"/>
      <c r="C19" s="179">
        <v>0</v>
      </c>
      <c r="D19" s="411"/>
      <c r="E19" s="239" t="str">
        <f t="shared" si="4"/>
        <v>Yes</v>
      </c>
      <c r="F19" s="421" t="s">
        <v>23</v>
      </c>
      <c r="G19" s="284" t="str">
        <f t="shared" si="7"/>
        <v xml:space="preserve"> </v>
      </c>
      <c r="H19" s="413"/>
      <c r="I19" s="413"/>
      <c r="J19" s="418"/>
      <c r="K19" s="93">
        <f t="shared" si="8"/>
        <v>0</v>
      </c>
      <c r="L19" s="285">
        <f t="shared" si="9"/>
        <v>0</v>
      </c>
      <c r="M19" s="349">
        <f>(YEAR('2.Declaration'!$E$15)-YEAR(D20))*12+(MONTH('2.Declaration'!$E$15)-MONTH(D20))</f>
        <v>0</v>
      </c>
      <c r="N19" s="279">
        <f t="shared" si="0"/>
        <v>1</v>
      </c>
      <c r="O19" s="280">
        <f t="shared" si="1"/>
        <v>1</v>
      </c>
      <c r="P19" s="280">
        <f t="shared" si="5"/>
        <v>1</v>
      </c>
      <c r="Q19" s="281">
        <f t="shared" si="2"/>
        <v>0</v>
      </c>
      <c r="R19" s="279">
        <f t="shared" si="3"/>
        <v>0</v>
      </c>
      <c r="S19" s="282">
        <f t="shared" si="6"/>
        <v>0</v>
      </c>
      <c r="T19" s="273"/>
      <c r="U19" s="273"/>
      <c r="V19" s="277"/>
      <c r="W19" s="277"/>
    </row>
    <row r="20" spans="2:23" x14ac:dyDescent="0.25">
      <c r="B20" s="89"/>
      <c r="C20" s="179">
        <v>0</v>
      </c>
      <c r="D20" s="411"/>
      <c r="E20" s="239" t="str">
        <f t="shared" si="4"/>
        <v>Yes</v>
      </c>
      <c r="F20" s="421" t="s">
        <v>23</v>
      </c>
      <c r="G20" s="284" t="str">
        <f t="shared" si="7"/>
        <v xml:space="preserve"> </v>
      </c>
      <c r="H20" s="413"/>
      <c r="I20" s="413"/>
      <c r="J20" s="418"/>
      <c r="K20" s="93">
        <f t="shared" si="8"/>
        <v>0</v>
      </c>
      <c r="L20" s="285">
        <f t="shared" si="9"/>
        <v>0</v>
      </c>
      <c r="M20" s="349">
        <f>(YEAR('2.Declaration'!$E$15)-YEAR(D21))*12+(MONTH('2.Declaration'!$E$15)-MONTH(D21))</f>
        <v>0</v>
      </c>
      <c r="N20" s="279">
        <f t="shared" si="0"/>
        <v>1</v>
      </c>
      <c r="O20" s="280">
        <f t="shared" si="1"/>
        <v>1</v>
      </c>
      <c r="P20" s="280">
        <f t="shared" si="5"/>
        <v>1</v>
      </c>
      <c r="Q20" s="281">
        <f t="shared" si="2"/>
        <v>0</v>
      </c>
      <c r="R20" s="279">
        <f t="shared" si="3"/>
        <v>0</v>
      </c>
      <c r="S20" s="282">
        <f t="shared" si="6"/>
        <v>0</v>
      </c>
      <c r="T20" s="273"/>
      <c r="U20" s="273"/>
      <c r="V20" s="277"/>
      <c r="W20" s="277"/>
    </row>
    <row r="21" spans="2:23" x14ac:dyDescent="0.25">
      <c r="B21" s="89"/>
      <c r="C21" s="179">
        <v>0</v>
      </c>
      <c r="D21" s="411"/>
      <c r="E21" s="239" t="str">
        <f t="shared" si="4"/>
        <v>Yes</v>
      </c>
      <c r="F21" s="421" t="s">
        <v>23</v>
      </c>
      <c r="G21" s="284" t="str">
        <f t="shared" si="7"/>
        <v xml:space="preserve"> </v>
      </c>
      <c r="H21" s="413"/>
      <c r="I21" s="413"/>
      <c r="J21" s="418"/>
      <c r="K21" s="93">
        <f t="shared" si="8"/>
        <v>0</v>
      </c>
      <c r="L21" s="285">
        <f t="shared" si="9"/>
        <v>0</v>
      </c>
      <c r="M21" s="349">
        <f>(YEAR('2.Declaration'!$E$15)-YEAR(D22))*12+(MONTH('2.Declaration'!$E$15)-MONTH(D22))</f>
        <v>0</v>
      </c>
      <c r="N21" s="279">
        <f t="shared" si="0"/>
        <v>1</v>
      </c>
      <c r="O21" s="280">
        <f t="shared" si="1"/>
        <v>1</v>
      </c>
      <c r="P21" s="280">
        <f t="shared" si="5"/>
        <v>1</v>
      </c>
      <c r="Q21" s="281">
        <f t="shared" si="2"/>
        <v>0</v>
      </c>
      <c r="R21" s="279">
        <f t="shared" si="3"/>
        <v>0</v>
      </c>
      <c r="S21" s="282">
        <f t="shared" si="6"/>
        <v>0</v>
      </c>
      <c r="T21" s="273"/>
      <c r="U21" s="273"/>
      <c r="V21" s="277"/>
      <c r="W21" s="277"/>
    </row>
    <row r="22" spans="2:23" x14ac:dyDescent="0.25">
      <c r="B22" s="89"/>
      <c r="C22" s="179">
        <v>0</v>
      </c>
      <c r="D22" s="411"/>
      <c r="E22" s="239" t="str">
        <f t="shared" si="4"/>
        <v>Yes</v>
      </c>
      <c r="F22" s="421" t="s">
        <v>23</v>
      </c>
      <c r="G22" s="284" t="str">
        <f t="shared" si="7"/>
        <v xml:space="preserve"> </v>
      </c>
      <c r="H22" s="413"/>
      <c r="I22" s="413"/>
      <c r="J22" s="418"/>
      <c r="K22" s="93">
        <f t="shared" si="8"/>
        <v>0</v>
      </c>
      <c r="L22" s="285">
        <f t="shared" si="9"/>
        <v>0</v>
      </c>
      <c r="M22" s="349">
        <f>(YEAR('2.Declaration'!$E$15)-YEAR(D23))*12+(MONTH('2.Declaration'!$E$15)-MONTH(D23))</f>
        <v>0</v>
      </c>
      <c r="N22" s="279">
        <f t="shared" si="0"/>
        <v>1</v>
      </c>
      <c r="O22" s="280">
        <f t="shared" si="1"/>
        <v>1</v>
      </c>
      <c r="P22" s="280">
        <f t="shared" si="5"/>
        <v>1</v>
      </c>
      <c r="Q22" s="281">
        <f t="shared" si="2"/>
        <v>0</v>
      </c>
      <c r="R22" s="279">
        <f t="shared" si="3"/>
        <v>0</v>
      </c>
      <c r="S22" s="282">
        <f t="shared" si="6"/>
        <v>0</v>
      </c>
      <c r="T22" s="273"/>
      <c r="U22" s="273"/>
      <c r="V22" s="277"/>
      <c r="W22" s="277"/>
    </row>
    <row r="23" spans="2:23" x14ac:dyDescent="0.25">
      <c r="B23" s="89"/>
      <c r="C23" s="179">
        <v>0</v>
      </c>
      <c r="D23" s="411"/>
      <c r="E23" s="239" t="str">
        <f t="shared" si="4"/>
        <v>Yes</v>
      </c>
      <c r="F23" s="421" t="s">
        <v>23</v>
      </c>
      <c r="G23" s="284" t="str">
        <f t="shared" si="7"/>
        <v xml:space="preserve"> </v>
      </c>
      <c r="H23" s="413"/>
      <c r="I23" s="413"/>
      <c r="J23" s="418"/>
      <c r="K23" s="93">
        <f t="shared" si="8"/>
        <v>0</v>
      </c>
      <c r="L23" s="285">
        <f t="shared" si="9"/>
        <v>0</v>
      </c>
      <c r="M23" s="349">
        <f>(YEAR('2.Declaration'!$E$15)-YEAR(D24))*12+(MONTH('2.Declaration'!$E$15)-MONTH(D24))</f>
        <v>0</v>
      </c>
      <c r="N23" s="279">
        <f t="shared" si="0"/>
        <v>1</v>
      </c>
      <c r="O23" s="280">
        <f t="shared" si="1"/>
        <v>1</v>
      </c>
      <c r="P23" s="280">
        <f t="shared" si="5"/>
        <v>1</v>
      </c>
      <c r="Q23" s="281">
        <f t="shared" si="2"/>
        <v>0</v>
      </c>
      <c r="R23" s="279">
        <f t="shared" si="3"/>
        <v>0</v>
      </c>
      <c r="S23" s="282">
        <f t="shared" si="6"/>
        <v>0</v>
      </c>
      <c r="T23" s="273"/>
      <c r="U23" s="273"/>
      <c r="V23" s="277"/>
      <c r="W23" s="277"/>
    </row>
    <row r="24" spans="2:23" x14ac:dyDescent="0.25">
      <c r="B24" s="89"/>
      <c r="C24" s="179">
        <v>0</v>
      </c>
      <c r="D24" s="411"/>
      <c r="E24" s="239" t="str">
        <f t="shared" si="4"/>
        <v>Yes</v>
      </c>
      <c r="F24" s="421" t="s">
        <v>23</v>
      </c>
      <c r="G24" s="284" t="str">
        <f t="shared" si="7"/>
        <v xml:space="preserve"> </v>
      </c>
      <c r="H24" s="413"/>
      <c r="I24" s="413"/>
      <c r="J24" s="418"/>
      <c r="K24" s="93">
        <f t="shared" si="8"/>
        <v>0</v>
      </c>
      <c r="L24" s="285">
        <f t="shared" si="9"/>
        <v>0</v>
      </c>
      <c r="M24" s="349">
        <f>(YEAR('2.Declaration'!$E$15)-YEAR(D25))*12+(MONTH('2.Declaration'!$E$15)-MONTH(D25))</f>
        <v>0</v>
      </c>
      <c r="N24" s="279">
        <f t="shared" si="0"/>
        <v>1</v>
      </c>
      <c r="O24" s="280">
        <f t="shared" si="1"/>
        <v>1</v>
      </c>
      <c r="P24" s="280">
        <f t="shared" si="5"/>
        <v>1</v>
      </c>
      <c r="Q24" s="281">
        <f t="shared" si="2"/>
        <v>0</v>
      </c>
      <c r="R24" s="279">
        <f t="shared" si="3"/>
        <v>0</v>
      </c>
      <c r="S24" s="282">
        <f t="shared" si="6"/>
        <v>0</v>
      </c>
      <c r="T24" s="273"/>
      <c r="U24" s="273"/>
      <c r="V24" s="277"/>
      <c r="W24" s="277"/>
    </row>
    <row r="25" spans="2:23" x14ac:dyDescent="0.25">
      <c r="B25" s="89"/>
      <c r="C25" s="179">
        <v>0</v>
      </c>
      <c r="D25" s="411"/>
      <c r="E25" s="239" t="str">
        <f t="shared" si="4"/>
        <v>Yes</v>
      </c>
      <c r="F25" s="421" t="s">
        <v>23</v>
      </c>
      <c r="G25" s="284" t="str">
        <f t="shared" si="7"/>
        <v xml:space="preserve"> </v>
      </c>
      <c r="H25" s="413"/>
      <c r="I25" s="413"/>
      <c r="J25" s="418"/>
      <c r="K25" s="93">
        <f t="shared" si="8"/>
        <v>0</v>
      </c>
      <c r="L25" s="285">
        <f t="shared" si="9"/>
        <v>0</v>
      </c>
      <c r="M25" s="349">
        <f>(YEAR('2.Declaration'!$E$15)-YEAR(D26))*12+(MONTH('2.Declaration'!$E$15)-MONTH(D26))</f>
        <v>0</v>
      </c>
      <c r="N25" s="279">
        <f t="shared" si="0"/>
        <v>1</v>
      </c>
      <c r="O25" s="280">
        <f t="shared" si="1"/>
        <v>1</v>
      </c>
      <c r="P25" s="280">
        <f t="shared" si="5"/>
        <v>1</v>
      </c>
      <c r="Q25" s="281">
        <f t="shared" si="2"/>
        <v>0</v>
      </c>
      <c r="R25" s="279">
        <f t="shared" si="3"/>
        <v>0</v>
      </c>
      <c r="S25" s="282">
        <f t="shared" si="6"/>
        <v>0</v>
      </c>
      <c r="T25" s="273"/>
      <c r="U25" s="273"/>
      <c r="V25" s="277"/>
      <c r="W25" s="277"/>
    </row>
    <row r="26" spans="2:23" x14ac:dyDescent="0.25">
      <c r="B26" s="89"/>
      <c r="C26" s="179">
        <v>0</v>
      </c>
      <c r="D26" s="411"/>
      <c r="E26" s="239" t="str">
        <f t="shared" si="4"/>
        <v>Yes</v>
      </c>
      <c r="F26" s="421" t="s">
        <v>23</v>
      </c>
      <c r="G26" s="284" t="str">
        <f t="shared" si="7"/>
        <v xml:space="preserve"> </v>
      </c>
      <c r="H26" s="413"/>
      <c r="I26" s="413"/>
      <c r="J26" s="418"/>
      <c r="K26" s="93">
        <f t="shared" si="8"/>
        <v>0</v>
      </c>
      <c r="L26" s="285">
        <f t="shared" si="9"/>
        <v>0</v>
      </c>
      <c r="M26" s="349">
        <f>(YEAR('2.Declaration'!$E$15)-YEAR(D27))*12+(MONTH('2.Declaration'!$E$15)-MONTH(D27))</f>
        <v>0</v>
      </c>
      <c r="N26" s="279">
        <f t="shared" si="0"/>
        <v>1</v>
      </c>
      <c r="O26" s="280">
        <f t="shared" si="1"/>
        <v>1</v>
      </c>
      <c r="P26" s="280">
        <f t="shared" si="5"/>
        <v>1</v>
      </c>
      <c r="Q26" s="281">
        <f t="shared" si="2"/>
        <v>0</v>
      </c>
      <c r="R26" s="279">
        <f t="shared" si="3"/>
        <v>0</v>
      </c>
      <c r="S26" s="282">
        <f t="shared" si="6"/>
        <v>0</v>
      </c>
      <c r="T26" s="273"/>
      <c r="U26" s="273"/>
      <c r="V26" s="277"/>
      <c r="W26" s="277"/>
    </row>
    <row r="27" spans="2:23" x14ac:dyDescent="0.25">
      <c r="B27" s="89"/>
      <c r="C27" s="179">
        <v>0</v>
      </c>
      <c r="D27" s="411"/>
      <c r="E27" s="239" t="str">
        <f t="shared" si="4"/>
        <v>Yes</v>
      </c>
      <c r="F27" s="421" t="s">
        <v>23</v>
      </c>
      <c r="G27" s="284" t="str">
        <f t="shared" si="7"/>
        <v xml:space="preserve"> </v>
      </c>
      <c r="H27" s="413"/>
      <c r="I27" s="413"/>
      <c r="J27" s="418"/>
      <c r="K27" s="93">
        <f t="shared" si="8"/>
        <v>0</v>
      </c>
      <c r="L27" s="285">
        <f t="shared" si="9"/>
        <v>0</v>
      </c>
      <c r="M27" s="349">
        <f>(YEAR('2.Declaration'!$E$15)-YEAR(D28))*12+(MONTH('2.Declaration'!$E$15)-MONTH(D28))</f>
        <v>0</v>
      </c>
      <c r="N27" s="279">
        <f t="shared" si="0"/>
        <v>1</v>
      </c>
      <c r="O27" s="280">
        <f t="shared" si="1"/>
        <v>1</v>
      </c>
      <c r="P27" s="280">
        <f t="shared" si="5"/>
        <v>1</v>
      </c>
      <c r="Q27" s="281">
        <f t="shared" si="2"/>
        <v>0</v>
      </c>
      <c r="R27" s="279">
        <f t="shared" si="3"/>
        <v>0</v>
      </c>
      <c r="S27" s="282">
        <f t="shared" si="6"/>
        <v>0</v>
      </c>
      <c r="T27" s="273"/>
      <c r="U27" s="273"/>
      <c r="V27" s="277"/>
      <c r="W27" s="277"/>
    </row>
    <row r="28" spans="2:23" x14ac:dyDescent="0.25">
      <c r="B28" s="89"/>
      <c r="C28" s="179">
        <v>0</v>
      </c>
      <c r="D28" s="411"/>
      <c r="E28" s="239" t="str">
        <f t="shared" si="4"/>
        <v>Yes</v>
      </c>
      <c r="F28" s="421" t="s">
        <v>23</v>
      </c>
      <c r="G28" s="284" t="str">
        <f t="shared" si="7"/>
        <v xml:space="preserve"> </v>
      </c>
      <c r="H28" s="413"/>
      <c r="I28" s="413"/>
      <c r="J28" s="418"/>
      <c r="K28" s="93">
        <f t="shared" si="8"/>
        <v>0</v>
      </c>
      <c r="L28" s="285">
        <f t="shared" si="9"/>
        <v>0</v>
      </c>
      <c r="M28" s="349">
        <f>(YEAR('2.Declaration'!$E$15)-YEAR(D29))*12+(MONTH('2.Declaration'!$E$15)-MONTH(D29))</f>
        <v>0</v>
      </c>
      <c r="N28" s="279">
        <f t="shared" si="0"/>
        <v>1</v>
      </c>
      <c r="O28" s="280">
        <f t="shared" si="1"/>
        <v>1</v>
      </c>
      <c r="P28" s="280">
        <f t="shared" si="5"/>
        <v>1</v>
      </c>
      <c r="Q28" s="281">
        <f t="shared" si="2"/>
        <v>0</v>
      </c>
      <c r="R28" s="279">
        <f t="shared" si="3"/>
        <v>0</v>
      </c>
      <c r="S28" s="282">
        <f t="shared" si="6"/>
        <v>0</v>
      </c>
      <c r="V28"/>
    </row>
    <row r="29" spans="2:23" x14ac:dyDescent="0.25">
      <c r="B29" s="89"/>
      <c r="C29" s="179">
        <v>0</v>
      </c>
      <c r="D29" s="411"/>
      <c r="E29" s="239" t="str">
        <f t="shared" si="4"/>
        <v>Yes</v>
      </c>
      <c r="F29" s="421" t="s">
        <v>23</v>
      </c>
      <c r="G29" s="284" t="str">
        <f t="shared" si="7"/>
        <v xml:space="preserve"> </v>
      </c>
      <c r="H29" s="413"/>
      <c r="I29" s="413"/>
      <c r="J29" s="418"/>
      <c r="K29" s="93">
        <f t="shared" si="8"/>
        <v>0</v>
      </c>
      <c r="L29" s="285">
        <f t="shared" si="9"/>
        <v>0</v>
      </c>
      <c r="M29" s="349">
        <f>(YEAR('2.Declaration'!$E$15)-YEAR(D30))*12+(MONTH('2.Declaration'!$E$15)-MONTH(D30))</f>
        <v>0</v>
      </c>
      <c r="N29" s="279">
        <f t="shared" si="0"/>
        <v>1</v>
      </c>
      <c r="O29" s="280">
        <f t="shared" si="1"/>
        <v>1</v>
      </c>
      <c r="P29" s="280">
        <f t="shared" si="5"/>
        <v>1</v>
      </c>
      <c r="Q29" s="281">
        <f t="shared" si="2"/>
        <v>0</v>
      </c>
      <c r="R29" s="279">
        <f t="shared" si="3"/>
        <v>0</v>
      </c>
      <c r="S29" s="282">
        <f t="shared" si="6"/>
        <v>0</v>
      </c>
      <c r="V29"/>
    </row>
    <row r="30" spans="2:23" x14ac:dyDescent="0.25">
      <c r="B30" s="89"/>
      <c r="C30" s="179">
        <v>0</v>
      </c>
      <c r="D30" s="411"/>
      <c r="E30" s="239" t="str">
        <f t="shared" si="4"/>
        <v>Yes</v>
      </c>
      <c r="F30" s="421" t="s">
        <v>23</v>
      </c>
      <c r="G30" s="284" t="str">
        <f t="shared" si="7"/>
        <v xml:space="preserve"> </v>
      </c>
      <c r="H30" s="413"/>
      <c r="I30" s="413"/>
      <c r="J30" s="418"/>
      <c r="K30" s="93">
        <f t="shared" si="8"/>
        <v>0</v>
      </c>
      <c r="L30" s="285">
        <f t="shared" si="9"/>
        <v>0</v>
      </c>
      <c r="M30" s="349">
        <f>(YEAR('2.Declaration'!$E$15)-YEAR(D31))*12+(MONTH('2.Declaration'!$E$15)-MONTH(D31))</f>
        <v>0</v>
      </c>
      <c r="N30" s="279">
        <f t="shared" si="0"/>
        <v>1</v>
      </c>
      <c r="O30" s="280">
        <f t="shared" si="1"/>
        <v>1</v>
      </c>
      <c r="P30" s="280">
        <f t="shared" si="5"/>
        <v>1</v>
      </c>
      <c r="Q30" s="281">
        <f t="shared" si="2"/>
        <v>0</v>
      </c>
      <c r="R30" s="279">
        <f t="shared" si="3"/>
        <v>0</v>
      </c>
      <c r="S30" s="282">
        <f t="shared" si="6"/>
        <v>0</v>
      </c>
      <c r="V30"/>
    </row>
    <row r="31" spans="2:23" x14ac:dyDescent="0.25">
      <c r="B31" s="89"/>
      <c r="C31" s="179">
        <v>0</v>
      </c>
      <c r="D31" s="411"/>
      <c r="E31" s="239" t="str">
        <f t="shared" si="4"/>
        <v>Yes</v>
      </c>
      <c r="F31" s="421" t="s">
        <v>23</v>
      </c>
      <c r="G31" s="284" t="str">
        <f t="shared" si="7"/>
        <v xml:space="preserve"> </v>
      </c>
      <c r="H31" s="413"/>
      <c r="I31" s="413"/>
      <c r="J31" s="418"/>
      <c r="K31" s="93">
        <f t="shared" si="8"/>
        <v>0</v>
      </c>
      <c r="L31" s="285">
        <f t="shared" si="9"/>
        <v>0</v>
      </c>
      <c r="M31" s="349">
        <f>(YEAR('2.Declaration'!$E$15)-YEAR(D32))*12+(MONTH('2.Declaration'!$E$15)-MONTH(D32))</f>
        <v>0</v>
      </c>
      <c r="N31" s="279">
        <f t="shared" si="0"/>
        <v>1</v>
      </c>
      <c r="O31" s="280">
        <f t="shared" si="1"/>
        <v>1</v>
      </c>
      <c r="P31" s="280">
        <f t="shared" si="5"/>
        <v>1</v>
      </c>
      <c r="Q31" s="281">
        <f t="shared" si="2"/>
        <v>0</v>
      </c>
      <c r="R31" s="279">
        <f t="shared" si="3"/>
        <v>0</v>
      </c>
      <c r="S31" s="282">
        <f t="shared" si="6"/>
        <v>0</v>
      </c>
      <c r="V31"/>
    </row>
    <row r="32" spans="2:23" x14ac:dyDescent="0.25">
      <c r="B32" s="89"/>
      <c r="C32" s="179">
        <v>0</v>
      </c>
      <c r="D32" s="411"/>
      <c r="E32" s="239" t="str">
        <f t="shared" si="4"/>
        <v>Yes</v>
      </c>
      <c r="F32" s="421" t="s">
        <v>23</v>
      </c>
      <c r="G32" s="284" t="str">
        <f t="shared" si="7"/>
        <v xml:space="preserve"> </v>
      </c>
      <c r="H32" s="413"/>
      <c r="I32" s="413"/>
      <c r="J32" s="418"/>
      <c r="K32" s="93">
        <f t="shared" si="8"/>
        <v>0</v>
      </c>
      <c r="L32" s="285">
        <f t="shared" si="9"/>
        <v>0</v>
      </c>
      <c r="M32" s="349">
        <f>(YEAR('2.Declaration'!$E$15)-YEAR(D33))*12+(MONTH('2.Declaration'!$E$15)-MONTH(D33))</f>
        <v>0</v>
      </c>
      <c r="N32" s="279">
        <f t="shared" si="0"/>
        <v>1</v>
      </c>
      <c r="O32" s="280">
        <f t="shared" si="1"/>
        <v>1</v>
      </c>
      <c r="P32" s="280">
        <f t="shared" si="5"/>
        <v>1</v>
      </c>
      <c r="Q32" s="281">
        <f t="shared" si="2"/>
        <v>0</v>
      </c>
      <c r="R32" s="279">
        <f t="shared" si="3"/>
        <v>0</v>
      </c>
      <c r="S32" s="282">
        <f t="shared" si="6"/>
        <v>0</v>
      </c>
      <c r="V32"/>
    </row>
    <row r="33" spans="2:22" x14ac:dyDescent="0.25">
      <c r="B33" s="89"/>
      <c r="C33" s="179">
        <v>0</v>
      </c>
      <c r="D33" s="411"/>
      <c r="E33" s="239" t="str">
        <f t="shared" si="4"/>
        <v>Yes</v>
      </c>
      <c r="F33" s="421" t="s">
        <v>23</v>
      </c>
      <c r="G33" s="284" t="str">
        <f t="shared" si="7"/>
        <v xml:space="preserve"> </v>
      </c>
      <c r="H33" s="413"/>
      <c r="I33" s="413"/>
      <c r="J33" s="418"/>
      <c r="K33" s="93">
        <f t="shared" si="8"/>
        <v>0</v>
      </c>
      <c r="L33" s="285">
        <f t="shared" si="9"/>
        <v>0</v>
      </c>
      <c r="M33" s="349">
        <f>(YEAR('2.Declaration'!$E$15)-YEAR(D34))*12+(MONTH('2.Declaration'!$E$15)-MONTH(D34))</f>
        <v>0</v>
      </c>
      <c r="N33" s="279">
        <f t="shared" si="0"/>
        <v>1</v>
      </c>
      <c r="O33" s="280">
        <f t="shared" si="1"/>
        <v>1</v>
      </c>
      <c r="P33" s="280">
        <f t="shared" si="5"/>
        <v>1</v>
      </c>
      <c r="Q33" s="281">
        <f t="shared" si="2"/>
        <v>0</v>
      </c>
      <c r="R33" s="279">
        <f t="shared" si="3"/>
        <v>0</v>
      </c>
      <c r="S33" s="282">
        <f t="shared" si="6"/>
        <v>0</v>
      </c>
      <c r="V33"/>
    </row>
    <row r="34" spans="2:22" x14ac:dyDescent="0.25">
      <c r="B34" s="89"/>
      <c r="C34" s="179">
        <v>0</v>
      </c>
      <c r="D34" s="411"/>
      <c r="E34" s="239" t="str">
        <f t="shared" si="4"/>
        <v>Yes</v>
      </c>
      <c r="F34" s="421" t="s">
        <v>23</v>
      </c>
      <c r="G34" s="284" t="str">
        <f t="shared" si="7"/>
        <v xml:space="preserve"> </v>
      </c>
      <c r="H34" s="413"/>
      <c r="I34" s="413"/>
      <c r="J34" s="418"/>
      <c r="K34" s="93">
        <f t="shared" si="8"/>
        <v>0</v>
      </c>
      <c r="L34" s="285">
        <f t="shared" si="9"/>
        <v>0</v>
      </c>
      <c r="M34" s="349">
        <f>(YEAR('2.Declaration'!$E$15)-YEAR(D35))*12+(MONTH('2.Declaration'!$E$15)-MONTH(D35))</f>
        <v>0</v>
      </c>
      <c r="N34" s="279">
        <f t="shared" si="0"/>
        <v>1</v>
      </c>
      <c r="O34" s="280">
        <f t="shared" si="1"/>
        <v>1</v>
      </c>
      <c r="P34" s="280">
        <f t="shared" si="5"/>
        <v>1</v>
      </c>
      <c r="Q34" s="281">
        <f t="shared" si="2"/>
        <v>0</v>
      </c>
      <c r="R34" s="279">
        <f t="shared" si="3"/>
        <v>0</v>
      </c>
      <c r="S34" s="282">
        <f t="shared" si="6"/>
        <v>0</v>
      </c>
      <c r="V34"/>
    </row>
    <row r="35" spans="2:22" x14ac:dyDescent="0.25">
      <c r="B35" s="89"/>
      <c r="C35" s="179">
        <v>0</v>
      </c>
      <c r="D35" s="411"/>
      <c r="E35" s="239" t="str">
        <f t="shared" si="4"/>
        <v>Yes</v>
      </c>
      <c r="F35" s="421" t="s">
        <v>23</v>
      </c>
      <c r="G35" s="284" t="str">
        <f t="shared" si="7"/>
        <v xml:space="preserve"> </v>
      </c>
      <c r="H35" s="413"/>
      <c r="I35" s="413"/>
      <c r="J35" s="418"/>
      <c r="K35" s="93">
        <f t="shared" si="8"/>
        <v>0</v>
      </c>
      <c r="L35" s="285">
        <f t="shared" si="9"/>
        <v>0</v>
      </c>
      <c r="M35" s="186"/>
      <c r="V35"/>
    </row>
    <row r="36" spans="2:22" x14ac:dyDescent="0.25">
      <c r="B36" s="548" t="s">
        <v>163</v>
      </c>
      <c r="C36" s="549"/>
      <c r="D36" s="549"/>
      <c r="E36" s="549"/>
      <c r="F36" s="549"/>
      <c r="G36" s="549"/>
      <c r="H36" s="549"/>
      <c r="I36"/>
      <c r="J36"/>
      <c r="K36" s="116">
        <f>SUM(K16:K35)</f>
        <v>0</v>
      </c>
      <c r="L36" s="210">
        <f>SUM(L16:L35)</f>
        <v>0</v>
      </c>
      <c r="M36" s="186"/>
      <c r="V36"/>
    </row>
    <row r="37" spans="2:22" s="13" customFormat="1" x14ac:dyDescent="0.25">
      <c r="B37"/>
      <c r="C37"/>
      <c r="D37"/>
      <c r="E37"/>
      <c r="F37" s="254"/>
      <c r="G37"/>
      <c r="H37"/>
      <c r="I37"/>
      <c r="J37"/>
      <c r="K37"/>
      <c r="L37"/>
      <c r="M37"/>
      <c r="O37" s="67"/>
      <c r="P37" s="68"/>
    </row>
    <row r="38" spans="2:22" s="13" customFormat="1" ht="18" x14ac:dyDescent="0.25">
      <c r="B38" s="500" t="s">
        <v>231</v>
      </c>
      <c r="C38" s="500"/>
      <c r="D38" s="500"/>
      <c r="E38" s="500"/>
      <c r="F38" s="500"/>
      <c r="G38" s="500"/>
      <c r="H38" s="500"/>
      <c r="I38" s="500"/>
      <c r="J38" s="500"/>
      <c r="K38" s="570"/>
      <c r="O38" s="68"/>
      <c r="P38" s="68"/>
    </row>
    <row r="39" spans="2:22" s="13" customFormat="1" x14ac:dyDescent="0.25">
      <c r="B39" s="70"/>
      <c r="C39" s="70"/>
      <c r="D39" s="70"/>
      <c r="E39" s="70"/>
      <c r="F39" s="70"/>
      <c r="G39" s="70"/>
      <c r="H39" s="70"/>
      <c r="I39" s="70"/>
      <c r="J39" s="70"/>
      <c r="K39" s="70"/>
      <c r="L39" s="85"/>
      <c r="O39" s="68"/>
      <c r="P39" s="68"/>
    </row>
    <row r="40" spans="2:22" s="13" customFormat="1" x14ac:dyDescent="0.25">
      <c r="B40" s="69"/>
      <c r="C40" s="69"/>
      <c r="D40" s="69"/>
      <c r="E40" s="70"/>
      <c r="F40" s="70"/>
      <c r="G40" s="70"/>
      <c r="H40" s="70"/>
      <c r="I40" s="70"/>
      <c r="J40" s="70"/>
      <c r="K40" s="70"/>
      <c r="L40" s="85"/>
      <c r="O40" s="68"/>
      <c r="P40" s="68"/>
    </row>
    <row r="41" spans="2:22" s="13" customFormat="1" x14ac:dyDescent="0.25">
      <c r="B41" s="69"/>
      <c r="C41" s="69"/>
      <c r="D41" s="69"/>
      <c r="E41" s="69"/>
      <c r="F41" s="70"/>
      <c r="G41" s="70"/>
      <c r="H41" s="70"/>
      <c r="I41" s="70"/>
      <c r="J41" s="70"/>
      <c r="K41" s="70"/>
      <c r="L41" s="85"/>
      <c r="O41" s="68"/>
      <c r="P41" s="68"/>
    </row>
    <row r="42" spans="2:22" s="13" customFormat="1" x14ac:dyDescent="0.25">
      <c r="B42" s="69"/>
      <c r="C42" s="69"/>
      <c r="D42" s="69"/>
      <c r="E42" s="69"/>
      <c r="F42" s="70"/>
      <c r="G42" s="70"/>
      <c r="H42" s="70"/>
      <c r="I42" s="70"/>
      <c r="J42" s="70"/>
      <c r="K42" s="70"/>
      <c r="L42" s="85"/>
      <c r="O42" s="68"/>
      <c r="P42" s="68"/>
    </row>
    <row r="43" spans="2:22" s="13" customFormat="1" x14ac:dyDescent="0.25">
      <c r="B43" s="69"/>
      <c r="C43" s="69"/>
      <c r="D43" s="69"/>
      <c r="E43" s="69"/>
      <c r="F43" s="70"/>
      <c r="G43" s="70"/>
      <c r="H43" s="70"/>
      <c r="I43" s="70"/>
      <c r="J43" s="70"/>
      <c r="K43" s="70"/>
      <c r="L43" s="85"/>
      <c r="O43" s="68"/>
      <c r="P43" s="68"/>
    </row>
    <row r="44" spans="2:22" s="13" customFormat="1" x14ac:dyDescent="0.25">
      <c r="B44" s="69"/>
      <c r="C44" s="69"/>
      <c r="D44" s="69"/>
      <c r="E44" s="69"/>
      <c r="F44" s="70"/>
      <c r="G44" s="70"/>
      <c r="H44" s="70"/>
      <c r="I44" s="70"/>
      <c r="J44" s="70"/>
      <c r="K44" s="70"/>
      <c r="L44" s="85"/>
      <c r="O44" s="68"/>
      <c r="P44" s="68"/>
    </row>
    <row r="45" spans="2:22" s="13" customFormat="1" x14ac:dyDescent="0.25">
      <c r="B45" s="69"/>
      <c r="C45" s="69"/>
      <c r="D45" s="69"/>
      <c r="E45" s="69"/>
      <c r="F45" s="70"/>
      <c r="G45" s="70"/>
      <c r="H45" s="70"/>
      <c r="I45" s="70"/>
      <c r="J45" s="70"/>
      <c r="K45" s="70"/>
      <c r="L45" s="85"/>
      <c r="O45" s="68"/>
      <c r="P45" s="68"/>
    </row>
    <row r="46" spans="2:22" s="13" customFormat="1" x14ac:dyDescent="0.25">
      <c r="B46" s="69"/>
      <c r="C46" s="69"/>
      <c r="D46" s="69"/>
      <c r="E46" s="69"/>
      <c r="F46" s="70"/>
      <c r="G46" s="70"/>
      <c r="H46" s="70"/>
      <c r="I46" s="70"/>
      <c r="J46" s="70"/>
      <c r="K46" s="70"/>
      <c r="L46" s="85"/>
      <c r="O46" s="68"/>
      <c r="P46" s="68"/>
    </row>
    <row r="47" spans="2:22" s="13" customFormat="1" x14ac:dyDescent="0.25">
      <c r="B47" s="69"/>
      <c r="C47" s="69"/>
      <c r="D47" s="69"/>
      <c r="E47" s="69"/>
      <c r="F47" s="70"/>
      <c r="G47" s="70"/>
      <c r="H47" s="70"/>
      <c r="I47" s="70"/>
      <c r="J47" s="70"/>
      <c r="K47" s="70"/>
      <c r="L47" s="85"/>
      <c r="O47" s="68"/>
      <c r="P47" s="68"/>
    </row>
    <row r="48" spans="2:22" s="13" customFormat="1" x14ac:dyDescent="0.25">
      <c r="B48" s="69"/>
      <c r="C48" s="69"/>
      <c r="D48" s="69"/>
      <c r="E48" s="69"/>
      <c r="F48" s="70"/>
      <c r="G48" s="70"/>
      <c r="H48" s="70"/>
      <c r="I48" s="70"/>
      <c r="J48" s="70"/>
      <c r="K48" s="70"/>
      <c r="L48" s="85"/>
      <c r="O48" s="68"/>
      <c r="P48" s="68"/>
    </row>
    <row r="49" spans="2:24" s="13" customFormat="1" x14ac:dyDescent="0.25">
      <c r="B49" s="69"/>
      <c r="C49" s="69"/>
      <c r="D49" s="69"/>
      <c r="E49" s="69"/>
      <c r="F49" s="70"/>
      <c r="G49" s="70"/>
      <c r="H49" s="70"/>
      <c r="I49" s="70"/>
      <c r="J49" s="70"/>
      <c r="K49" s="70"/>
      <c r="L49" s="85"/>
      <c r="O49" s="68"/>
      <c r="P49" s="68"/>
    </row>
    <row r="50" spans="2:24" s="13" customFormat="1" x14ac:dyDescent="0.25">
      <c r="B50" s="69"/>
      <c r="C50" s="69"/>
      <c r="D50" s="69"/>
      <c r="E50" s="69"/>
      <c r="F50" s="70"/>
      <c r="G50" s="70"/>
      <c r="H50" s="70"/>
      <c r="I50" s="70"/>
      <c r="J50" s="70"/>
      <c r="K50" s="70"/>
      <c r="L50" s="85"/>
      <c r="R50" s="68"/>
      <c r="S50" s="68"/>
      <c r="T50" s="68"/>
      <c r="U50" s="68"/>
      <c r="V50" s="68"/>
      <c r="W50" s="68"/>
      <c r="X50" s="68"/>
    </row>
    <row r="51" spans="2:24" x14ac:dyDescent="0.25">
      <c r="B51" s="70"/>
      <c r="C51" s="70"/>
      <c r="D51" s="70"/>
      <c r="E51" s="70"/>
      <c r="F51" s="70"/>
      <c r="G51" s="70"/>
      <c r="H51" s="70"/>
      <c r="I51" s="70"/>
      <c r="J51" s="70"/>
      <c r="K51" s="70"/>
      <c r="L51" s="13"/>
      <c r="M51" s="13"/>
    </row>
    <row r="52" spans="2:24" x14ac:dyDescent="0.25">
      <c r="F52" s="254"/>
      <c r="L52" s="13"/>
    </row>
    <row r="53" spans="2:24" hidden="1" x14ac:dyDescent="0.25">
      <c r="F53" s="254"/>
    </row>
    <row r="54" spans="2:24" hidden="1" x14ac:dyDescent="0.25">
      <c r="F54" s="254"/>
    </row>
    <row r="55" spans="2:24" hidden="1" x14ac:dyDescent="0.25">
      <c r="F55" s="254"/>
    </row>
    <row r="56" spans="2:24" hidden="1" x14ac:dyDescent="0.25">
      <c r="F56" s="254"/>
    </row>
    <row r="57" spans="2:24" hidden="1" x14ac:dyDescent="0.25">
      <c r="F57" s="254"/>
    </row>
    <row r="58" spans="2:24" hidden="1" x14ac:dyDescent="0.25">
      <c r="F58" s="254"/>
    </row>
    <row r="59" spans="2:24" hidden="1" x14ac:dyDescent="0.25">
      <c r="F59" s="254"/>
    </row>
    <row r="60" spans="2:24" hidden="1" x14ac:dyDescent="0.25">
      <c r="F60" s="254"/>
    </row>
    <row r="61" spans="2:24" hidden="1" x14ac:dyDescent="0.25">
      <c r="F61" s="254"/>
    </row>
    <row r="62" spans="2:24" hidden="1" x14ac:dyDescent="0.25">
      <c r="F62" s="254"/>
    </row>
    <row r="63" spans="2:24" hidden="1" x14ac:dyDescent="0.25">
      <c r="F63" s="254"/>
    </row>
    <row r="64" spans="2:24" hidden="1" x14ac:dyDescent="0.25">
      <c r="F64" s="254"/>
    </row>
    <row r="65" spans="6:6" hidden="1" x14ac:dyDescent="0.25">
      <c r="F65" s="254"/>
    </row>
    <row r="66" spans="6:6" hidden="1" x14ac:dyDescent="0.25">
      <c r="F66" s="254"/>
    </row>
    <row r="67" spans="6:6" hidden="1" x14ac:dyDescent="0.25">
      <c r="F67" s="254"/>
    </row>
    <row r="68" spans="6:6" hidden="1" x14ac:dyDescent="0.25">
      <c r="F68" s="254"/>
    </row>
    <row r="69" spans="6:6" hidden="1" x14ac:dyDescent="0.25">
      <c r="F69" s="254"/>
    </row>
    <row r="70" spans="6:6" hidden="1" x14ac:dyDescent="0.25">
      <c r="F70" s="254"/>
    </row>
    <row r="71" spans="6:6" hidden="1" x14ac:dyDescent="0.25">
      <c r="F71" s="254"/>
    </row>
    <row r="72" spans="6:6" hidden="1" x14ac:dyDescent="0.25">
      <c r="F72" s="254"/>
    </row>
    <row r="73" spans="6:6" hidden="1" x14ac:dyDescent="0.25">
      <c r="F73" s="254"/>
    </row>
    <row r="74" spans="6:6" hidden="1" x14ac:dyDescent="0.25">
      <c r="F74" s="254"/>
    </row>
    <row r="75" spans="6:6" hidden="1" x14ac:dyDescent="0.25">
      <c r="F75" s="254"/>
    </row>
    <row r="76" spans="6:6" hidden="1" x14ac:dyDescent="0.25">
      <c r="F76" s="254"/>
    </row>
    <row r="77" spans="6:6" hidden="1" x14ac:dyDescent="0.25">
      <c r="F77" s="254"/>
    </row>
    <row r="78" spans="6:6" hidden="1" x14ac:dyDescent="0.25">
      <c r="F78" s="254"/>
    </row>
    <row r="79" spans="6:6" hidden="1" x14ac:dyDescent="0.25">
      <c r="F79" s="254"/>
    </row>
    <row r="80" spans="6:6" hidden="1" x14ac:dyDescent="0.25">
      <c r="F80" s="254"/>
    </row>
    <row r="81" spans="6:6" hidden="1" x14ac:dyDescent="0.25">
      <c r="F81" s="254"/>
    </row>
    <row r="82" spans="6:6" hidden="1" x14ac:dyDescent="0.25">
      <c r="F82" s="254"/>
    </row>
    <row r="83" spans="6:6" hidden="1" x14ac:dyDescent="0.25">
      <c r="F83" s="254"/>
    </row>
    <row r="84" spans="6:6" hidden="1" x14ac:dyDescent="0.25">
      <c r="F84" s="254"/>
    </row>
    <row r="85" spans="6:6" hidden="1" x14ac:dyDescent="0.25">
      <c r="F85" s="254"/>
    </row>
    <row r="86" spans="6:6" hidden="1" x14ac:dyDescent="0.25">
      <c r="F86" s="254"/>
    </row>
    <row r="87" spans="6:6" hidden="1" x14ac:dyDescent="0.25">
      <c r="F87" s="254"/>
    </row>
    <row r="88" spans="6:6" hidden="1" x14ac:dyDescent="0.25">
      <c r="F88" s="254"/>
    </row>
    <row r="89" spans="6:6" hidden="1" x14ac:dyDescent="0.25">
      <c r="F89" s="254"/>
    </row>
    <row r="90" spans="6:6" hidden="1" x14ac:dyDescent="0.25">
      <c r="F90" s="254"/>
    </row>
    <row r="91" spans="6:6" hidden="1" x14ac:dyDescent="0.25">
      <c r="F91" s="254"/>
    </row>
    <row r="92" spans="6:6" hidden="1" x14ac:dyDescent="0.25">
      <c r="F92" s="254"/>
    </row>
    <row r="93" spans="6:6" hidden="1" x14ac:dyDescent="0.25">
      <c r="F93" s="254"/>
    </row>
    <row r="94" spans="6:6" hidden="1" x14ac:dyDescent="0.25">
      <c r="F94" s="254"/>
    </row>
    <row r="95" spans="6:6" hidden="1" x14ac:dyDescent="0.25">
      <c r="F95" s="254"/>
    </row>
    <row r="96" spans="6:6" hidden="1" x14ac:dyDescent="0.25">
      <c r="F96" s="254"/>
    </row>
    <row r="97" spans="6:6" hidden="1" x14ac:dyDescent="0.25">
      <c r="F97" s="254"/>
    </row>
    <row r="98" spans="6:6" hidden="1" x14ac:dyDescent="0.25">
      <c r="F98" s="254"/>
    </row>
    <row r="99" spans="6:6" hidden="1" x14ac:dyDescent="0.25">
      <c r="F99" s="254"/>
    </row>
    <row r="100" spans="6:6" hidden="1" x14ac:dyDescent="0.25">
      <c r="F100" s="254"/>
    </row>
    <row r="101" spans="6:6" hidden="1" x14ac:dyDescent="0.25">
      <c r="F101" s="254"/>
    </row>
    <row r="102" spans="6:6" hidden="1" x14ac:dyDescent="0.25">
      <c r="F102" s="254"/>
    </row>
    <row r="103" spans="6:6" hidden="1" x14ac:dyDescent="0.25">
      <c r="F103" s="254"/>
    </row>
    <row r="104" spans="6:6" hidden="1" x14ac:dyDescent="0.25">
      <c r="F104" s="254"/>
    </row>
    <row r="105" spans="6:6" hidden="1" x14ac:dyDescent="0.25">
      <c r="F105" s="254"/>
    </row>
    <row r="106" spans="6:6" hidden="1" x14ac:dyDescent="0.25">
      <c r="F106" s="254"/>
    </row>
    <row r="107" spans="6:6" hidden="1" x14ac:dyDescent="0.25">
      <c r="F107" s="254"/>
    </row>
    <row r="108" spans="6:6" hidden="1" x14ac:dyDescent="0.25">
      <c r="F108" s="254"/>
    </row>
    <row r="109" spans="6:6" hidden="1" x14ac:dyDescent="0.25">
      <c r="F109" s="254"/>
    </row>
    <row r="110" spans="6:6" hidden="1" x14ac:dyDescent="0.25">
      <c r="F110" s="254"/>
    </row>
    <row r="111" spans="6:6" hidden="1" x14ac:dyDescent="0.25">
      <c r="F111" s="254"/>
    </row>
    <row r="112" spans="6:6" hidden="1" x14ac:dyDescent="0.25">
      <c r="F112" s="254"/>
    </row>
    <row r="113" spans="6:6" hidden="1" x14ac:dyDescent="0.25">
      <c r="F113" s="254"/>
    </row>
    <row r="114" spans="6:6" hidden="1" x14ac:dyDescent="0.25">
      <c r="F114" s="254"/>
    </row>
    <row r="115" spans="6:6" hidden="1" x14ac:dyDescent="0.25">
      <c r="F115" s="254"/>
    </row>
    <row r="116" spans="6:6" hidden="1" x14ac:dyDescent="0.25">
      <c r="F116" s="254"/>
    </row>
    <row r="117" spans="6:6" hidden="1" x14ac:dyDescent="0.25">
      <c r="F117" s="254"/>
    </row>
    <row r="118" spans="6:6" hidden="1" x14ac:dyDescent="0.25">
      <c r="F118" s="254"/>
    </row>
    <row r="119" spans="6:6" hidden="1" x14ac:dyDescent="0.25">
      <c r="F119" s="254"/>
    </row>
    <row r="120" spans="6:6" hidden="1" x14ac:dyDescent="0.25">
      <c r="F120" s="254"/>
    </row>
    <row r="121" spans="6:6" hidden="1" x14ac:dyDescent="0.25">
      <c r="F121" s="254"/>
    </row>
    <row r="122" spans="6:6" hidden="1" x14ac:dyDescent="0.25">
      <c r="F122" s="254"/>
    </row>
    <row r="123" spans="6:6" hidden="1" x14ac:dyDescent="0.25">
      <c r="F123" s="254"/>
    </row>
    <row r="124" spans="6:6" hidden="1" x14ac:dyDescent="0.25">
      <c r="F124" s="254"/>
    </row>
    <row r="125" spans="6:6" hidden="1" x14ac:dyDescent="0.25">
      <c r="F125" s="254"/>
    </row>
    <row r="126" spans="6:6" hidden="1" x14ac:dyDescent="0.25">
      <c r="F126" s="254"/>
    </row>
    <row r="127" spans="6:6" hidden="1" x14ac:dyDescent="0.25">
      <c r="F127" s="254"/>
    </row>
    <row r="128" spans="6:6" hidden="1" x14ac:dyDescent="0.25">
      <c r="F128" s="254"/>
    </row>
    <row r="129" spans="6:6" hidden="1" x14ac:dyDescent="0.25">
      <c r="F129" s="254"/>
    </row>
    <row r="130" spans="6:6" hidden="1" x14ac:dyDescent="0.25">
      <c r="F130" s="254"/>
    </row>
    <row r="131" spans="6:6" hidden="1" x14ac:dyDescent="0.25">
      <c r="F131" s="254"/>
    </row>
    <row r="132" spans="6:6" hidden="1" x14ac:dyDescent="0.25">
      <c r="F132" s="254"/>
    </row>
    <row r="133" spans="6:6" hidden="1" x14ac:dyDescent="0.25">
      <c r="F133" s="254"/>
    </row>
    <row r="134" spans="6:6" hidden="1" x14ac:dyDescent="0.25">
      <c r="F134" s="254"/>
    </row>
    <row r="135" spans="6:6" hidden="1" x14ac:dyDescent="0.25">
      <c r="F135" s="254"/>
    </row>
    <row r="136" spans="6:6" hidden="1" x14ac:dyDescent="0.25">
      <c r="F136" s="254"/>
    </row>
    <row r="137" spans="6:6" hidden="1" x14ac:dyDescent="0.25">
      <c r="F137" s="254"/>
    </row>
    <row r="138" spans="6:6" hidden="1" x14ac:dyDescent="0.25">
      <c r="F138" s="254"/>
    </row>
    <row r="139" spans="6:6" hidden="1" x14ac:dyDescent="0.25">
      <c r="F139" s="254"/>
    </row>
    <row r="140" spans="6:6" hidden="1" x14ac:dyDescent="0.25">
      <c r="F140" s="254"/>
    </row>
    <row r="141" spans="6:6" hidden="1" x14ac:dyDescent="0.25">
      <c r="F141" s="254"/>
    </row>
    <row r="142" spans="6:6" hidden="1" x14ac:dyDescent="0.25">
      <c r="F142" s="254"/>
    </row>
    <row r="143" spans="6:6" hidden="1" x14ac:dyDescent="0.25">
      <c r="F143" s="254"/>
    </row>
    <row r="144" spans="6:6" hidden="1" x14ac:dyDescent="0.25">
      <c r="F144" s="254"/>
    </row>
    <row r="145" spans="6:6" hidden="1" x14ac:dyDescent="0.25">
      <c r="F145" s="254"/>
    </row>
    <row r="146" spans="6:6" hidden="1" x14ac:dyDescent="0.25">
      <c r="F146" s="254"/>
    </row>
    <row r="147" spans="6:6" hidden="1" x14ac:dyDescent="0.25">
      <c r="F147" s="254"/>
    </row>
    <row r="148" spans="6:6" hidden="1" x14ac:dyDescent="0.25">
      <c r="F148" s="254"/>
    </row>
    <row r="149" spans="6:6" hidden="1" x14ac:dyDescent="0.25">
      <c r="F149" s="254"/>
    </row>
    <row r="150" spans="6:6" hidden="1" x14ac:dyDescent="0.25">
      <c r="F150" s="254"/>
    </row>
    <row r="151" spans="6:6" hidden="1" x14ac:dyDescent="0.25">
      <c r="F151" s="254"/>
    </row>
    <row r="152" spans="6:6" hidden="1" x14ac:dyDescent="0.25">
      <c r="F152" s="254"/>
    </row>
    <row r="153" spans="6:6" hidden="1" x14ac:dyDescent="0.25">
      <c r="F153" s="254"/>
    </row>
    <row r="154" spans="6:6" hidden="1" x14ac:dyDescent="0.25">
      <c r="F154" s="254"/>
    </row>
    <row r="155" spans="6:6" hidden="1" x14ac:dyDescent="0.25">
      <c r="F155" s="254"/>
    </row>
    <row r="156" spans="6:6" hidden="1" x14ac:dyDescent="0.25">
      <c r="F156" s="254"/>
    </row>
    <row r="157" spans="6:6" hidden="1" x14ac:dyDescent="0.25">
      <c r="F157" s="254"/>
    </row>
    <row r="158" spans="6:6" hidden="1" x14ac:dyDescent="0.25">
      <c r="F158" s="254"/>
    </row>
    <row r="159" spans="6:6" hidden="1" x14ac:dyDescent="0.25">
      <c r="F159" s="254"/>
    </row>
    <row r="160" spans="6:6" hidden="1" x14ac:dyDescent="0.25">
      <c r="F160" s="254"/>
    </row>
    <row r="161" spans="6:6" hidden="1" x14ac:dyDescent="0.25">
      <c r="F161" s="254"/>
    </row>
    <row r="162" spans="6:6" hidden="1" x14ac:dyDescent="0.25">
      <c r="F162" s="254"/>
    </row>
    <row r="163" spans="6:6" hidden="1" x14ac:dyDescent="0.25">
      <c r="F163" s="254"/>
    </row>
    <row r="164" spans="6:6" hidden="1" x14ac:dyDescent="0.25">
      <c r="F164" s="254"/>
    </row>
    <row r="165" spans="6:6" hidden="1" x14ac:dyDescent="0.25">
      <c r="F165" s="254"/>
    </row>
    <row r="166" spans="6:6" hidden="1" x14ac:dyDescent="0.25">
      <c r="F166" s="254"/>
    </row>
    <row r="167" spans="6:6" hidden="1" x14ac:dyDescent="0.25">
      <c r="F167" s="254"/>
    </row>
    <row r="168" spans="6:6" hidden="1" x14ac:dyDescent="0.25">
      <c r="F168" s="254"/>
    </row>
    <row r="169" spans="6:6" hidden="1" x14ac:dyDescent="0.25">
      <c r="F169" s="254"/>
    </row>
    <row r="170" spans="6:6" hidden="1" x14ac:dyDescent="0.25">
      <c r="F170" s="254"/>
    </row>
    <row r="171" spans="6:6" hidden="1" x14ac:dyDescent="0.25">
      <c r="F171" s="254"/>
    </row>
    <row r="172" spans="6:6" hidden="1" x14ac:dyDescent="0.25">
      <c r="F172" s="254"/>
    </row>
    <row r="173" spans="6:6" hidden="1" x14ac:dyDescent="0.25">
      <c r="F173" s="254"/>
    </row>
    <row r="174" spans="6:6" hidden="1" x14ac:dyDescent="0.25">
      <c r="F174" s="254"/>
    </row>
    <row r="175" spans="6:6" hidden="1" x14ac:dyDescent="0.25">
      <c r="F175" s="254"/>
    </row>
    <row r="176" spans="6:6" hidden="1" x14ac:dyDescent="0.25">
      <c r="F176" s="254"/>
    </row>
    <row r="177" spans="6:6" hidden="1" x14ac:dyDescent="0.25">
      <c r="F177" s="254"/>
    </row>
    <row r="178" spans="6:6" hidden="1" x14ac:dyDescent="0.25">
      <c r="F178" s="254"/>
    </row>
    <row r="179" spans="6:6" hidden="1" x14ac:dyDescent="0.25">
      <c r="F179" s="254"/>
    </row>
    <row r="180" spans="6:6" hidden="1" x14ac:dyDescent="0.25">
      <c r="F180" s="254"/>
    </row>
    <row r="181" spans="6:6" hidden="1" x14ac:dyDescent="0.25">
      <c r="F181" s="254"/>
    </row>
    <row r="182" spans="6:6" hidden="1" x14ac:dyDescent="0.25">
      <c r="F182" s="254"/>
    </row>
    <row r="183" spans="6:6" hidden="1" x14ac:dyDescent="0.25">
      <c r="F183" s="254"/>
    </row>
    <row r="184" spans="6:6" hidden="1" x14ac:dyDescent="0.25">
      <c r="F184" s="254"/>
    </row>
    <row r="185" spans="6:6" hidden="1" x14ac:dyDescent="0.25">
      <c r="F185" s="254"/>
    </row>
    <row r="186" spans="6:6" hidden="1" x14ac:dyDescent="0.25">
      <c r="F186" s="254"/>
    </row>
    <row r="187" spans="6:6" hidden="1" x14ac:dyDescent="0.25">
      <c r="F187" s="254"/>
    </row>
    <row r="188" spans="6:6" hidden="1" x14ac:dyDescent="0.25">
      <c r="F188" s="254"/>
    </row>
    <row r="189" spans="6:6" hidden="1" x14ac:dyDescent="0.25">
      <c r="F189" s="254"/>
    </row>
    <row r="190" spans="6:6" hidden="1" x14ac:dyDescent="0.25">
      <c r="F190" s="254"/>
    </row>
    <row r="191" spans="6:6" hidden="1" x14ac:dyDescent="0.25">
      <c r="F191" s="254"/>
    </row>
    <row r="192" spans="6:6" hidden="1" x14ac:dyDescent="0.25">
      <c r="F192" s="254"/>
    </row>
    <row r="193" spans="6:6" hidden="1" x14ac:dyDescent="0.25">
      <c r="F193" s="254"/>
    </row>
    <row r="194" spans="6:6" hidden="1" x14ac:dyDescent="0.25">
      <c r="F194" s="254"/>
    </row>
    <row r="195" spans="6:6" hidden="1" x14ac:dyDescent="0.25">
      <c r="F195" s="254"/>
    </row>
    <row r="196" spans="6:6" hidden="1" x14ac:dyDescent="0.25">
      <c r="F196" s="254"/>
    </row>
    <row r="197" spans="6:6" hidden="1" x14ac:dyDescent="0.25">
      <c r="F197" s="254"/>
    </row>
    <row r="198" spans="6:6" hidden="1" x14ac:dyDescent="0.25">
      <c r="F198" s="254"/>
    </row>
    <row r="199" spans="6:6" hidden="1" x14ac:dyDescent="0.25">
      <c r="F199" s="254"/>
    </row>
    <row r="200" spans="6:6" hidden="1" x14ac:dyDescent="0.25">
      <c r="F200" s="254"/>
    </row>
    <row r="201" spans="6:6" hidden="1" x14ac:dyDescent="0.25">
      <c r="F201" s="254"/>
    </row>
    <row r="202" spans="6:6" hidden="1" x14ac:dyDescent="0.25">
      <c r="F202" s="254"/>
    </row>
    <row r="203" spans="6:6" hidden="1" x14ac:dyDescent="0.25">
      <c r="F203" s="254"/>
    </row>
    <row r="204" spans="6:6" hidden="1" x14ac:dyDescent="0.25">
      <c r="F204" s="254"/>
    </row>
    <row r="205" spans="6:6" hidden="1" x14ac:dyDescent="0.25">
      <c r="F205" s="254"/>
    </row>
    <row r="206" spans="6:6" hidden="1" x14ac:dyDescent="0.25">
      <c r="F206" s="254"/>
    </row>
    <row r="207" spans="6:6" hidden="1" x14ac:dyDescent="0.25">
      <c r="F207" s="254"/>
    </row>
    <row r="208" spans="6:6" hidden="1" x14ac:dyDescent="0.25">
      <c r="F208" s="254"/>
    </row>
    <row r="209" spans="6:6" hidden="1" x14ac:dyDescent="0.25">
      <c r="F209" s="254"/>
    </row>
    <row r="210" spans="6:6" hidden="1" x14ac:dyDescent="0.25">
      <c r="F210" s="254"/>
    </row>
    <row r="211" spans="6:6" hidden="1" x14ac:dyDescent="0.25">
      <c r="F211" s="254"/>
    </row>
    <row r="212" spans="6:6" hidden="1" x14ac:dyDescent="0.25">
      <c r="F212" s="254"/>
    </row>
    <row r="213" spans="6:6" hidden="1" x14ac:dyDescent="0.25">
      <c r="F213" s="254"/>
    </row>
    <row r="214" spans="6:6" hidden="1" x14ac:dyDescent="0.25">
      <c r="F214" s="254"/>
    </row>
    <row r="215" spans="6:6" hidden="1" x14ac:dyDescent="0.25">
      <c r="F215" s="254"/>
    </row>
    <row r="216" spans="6:6" hidden="1" x14ac:dyDescent="0.25">
      <c r="F216" s="254"/>
    </row>
    <row r="217" spans="6:6" hidden="1" x14ac:dyDescent="0.25">
      <c r="F217" s="254"/>
    </row>
    <row r="218" spans="6:6" hidden="1" x14ac:dyDescent="0.25">
      <c r="F218" s="254"/>
    </row>
    <row r="219" spans="6:6" hidden="1" x14ac:dyDescent="0.25">
      <c r="F219" s="254"/>
    </row>
    <row r="220" spans="6:6" hidden="1" x14ac:dyDescent="0.25">
      <c r="F220" s="254"/>
    </row>
    <row r="221" spans="6:6" hidden="1" x14ac:dyDescent="0.25">
      <c r="F221" s="254"/>
    </row>
    <row r="222" spans="6:6" hidden="1" x14ac:dyDescent="0.25">
      <c r="F222" s="254"/>
    </row>
    <row r="223" spans="6:6" hidden="1" x14ac:dyDescent="0.25">
      <c r="F223" s="254"/>
    </row>
    <row r="224" spans="6:6" hidden="1" x14ac:dyDescent="0.25">
      <c r="F224" s="254"/>
    </row>
    <row r="225" spans="6:6" hidden="1" x14ac:dyDescent="0.25">
      <c r="F225" s="254"/>
    </row>
    <row r="226" spans="6:6" hidden="1" x14ac:dyDescent="0.25">
      <c r="F226" s="254"/>
    </row>
    <row r="227" spans="6:6" hidden="1" x14ac:dyDescent="0.25">
      <c r="F227" s="254"/>
    </row>
    <row r="228" spans="6:6" hidden="1" x14ac:dyDescent="0.25">
      <c r="F228" s="254"/>
    </row>
    <row r="229" spans="6:6" hidden="1" x14ac:dyDescent="0.25">
      <c r="F229" s="254"/>
    </row>
    <row r="230" spans="6:6" hidden="1" x14ac:dyDescent="0.25">
      <c r="F230" s="254"/>
    </row>
    <row r="231" spans="6:6" hidden="1" x14ac:dyDescent="0.25">
      <c r="F231" s="254"/>
    </row>
    <row r="232" spans="6:6" hidden="1" x14ac:dyDescent="0.25">
      <c r="F232" s="254"/>
    </row>
    <row r="233" spans="6:6" hidden="1" x14ac:dyDescent="0.25">
      <c r="F233" s="254"/>
    </row>
    <row r="234" spans="6:6" hidden="1" x14ac:dyDescent="0.25">
      <c r="F234" s="254"/>
    </row>
  </sheetData>
  <sheetProtection algorithmName="SHA-512" hashValue="31dR1fVrrm12XQqT4D1ZCsA9HF2WuPZYufcalpbkKPIGDUL8C1toqNjLgZpmwnRs9+rxQo2vc+Mg5EwvNOqkUg==" saltValue="7cBycQGZnbnCVWYUSzix0g==" spinCount="100000" sheet="1" objects="1" scenarios="1"/>
  <mergeCells count="22">
    <mergeCell ref="B8:G8"/>
    <mergeCell ref="C2:E2"/>
    <mergeCell ref="C3:E3"/>
    <mergeCell ref="C4:E4"/>
    <mergeCell ref="B6:H6"/>
    <mergeCell ref="B7:H7"/>
    <mergeCell ref="O13:Q13"/>
    <mergeCell ref="B14:B15"/>
    <mergeCell ref="C14:C15"/>
    <mergeCell ref="D14:D15"/>
    <mergeCell ref="E14:E15"/>
    <mergeCell ref="F14:F15"/>
    <mergeCell ref="J14:J15"/>
    <mergeCell ref="K14:K15"/>
    <mergeCell ref="B36:H36"/>
    <mergeCell ref="B38:K38"/>
    <mergeCell ref="B9:H9"/>
    <mergeCell ref="B10:H10"/>
    <mergeCell ref="B11:H11"/>
    <mergeCell ref="B12:H12"/>
    <mergeCell ref="G14:G15"/>
    <mergeCell ref="H14:I14"/>
  </mergeCells>
  <conditionalFormatting sqref="E16:E35">
    <cfRule type="expression" dxfId="14" priority="10">
      <formula>$D16&gt;0</formula>
    </cfRule>
  </conditionalFormatting>
  <conditionalFormatting sqref="F16:F35">
    <cfRule type="expression" dxfId="13" priority="8">
      <formula>$D16=""</formula>
    </cfRule>
    <cfRule type="expression" dxfId="12" priority="9">
      <formula>$E16="Yes"</formula>
    </cfRule>
  </conditionalFormatting>
  <conditionalFormatting sqref="H16:H35">
    <cfRule type="expression" dxfId="11" priority="6">
      <formula>$D16=""</formula>
    </cfRule>
    <cfRule type="expression" dxfId="10" priority="7">
      <formula>$F16="Yes, straddling"</formula>
    </cfRule>
  </conditionalFormatting>
  <conditionalFormatting sqref="I16:I35">
    <cfRule type="expression" dxfId="9" priority="4">
      <formula>$D16=""</formula>
    </cfRule>
    <cfRule type="expression" dxfId="8" priority="5">
      <formula>$F16="Yes, straddling"</formula>
    </cfRule>
  </conditionalFormatting>
  <conditionalFormatting sqref="J16:J35">
    <cfRule type="expression" dxfId="7" priority="2">
      <formula>$D16=""</formula>
    </cfRule>
    <cfRule type="expression" dxfId="6" priority="3">
      <formula>$F16="Yes, straddling"</formula>
    </cfRule>
  </conditionalFormatting>
  <conditionalFormatting sqref="G16:G35">
    <cfRule type="expression" dxfId="5" priority="1">
      <formula>$D16=""</formula>
    </cfRule>
  </conditionalFormatting>
  <dataValidations count="7">
    <dataValidation allowBlank="1" showInputMessage="1" showErrorMessage="1" prompt="Period covered in your invoice from your supplier_x000a_" sqref="H14:I14"/>
    <dataValidation allowBlank="1" showInputMessage="1" showErrorMessage="1" prompt="Whether the company sublets the property before GST registration._x000a_" sqref="F14:F15"/>
    <dataValidation allowBlank="1" showInputMessage="1" showErrorMessage="1" prompt="= Proportion of rental not directly attributable to supplies before GST registration x Pre-registration GST incurred" sqref="K14:K15"/>
    <dataValidation type="decimal" operator="greaterThanOrEqual" allowBlank="1" showInputMessage="1" showErrorMessage="1" sqref="C16:C35">
      <formula1>0</formula1>
    </dataValidation>
    <dataValidation type="list" allowBlank="1" showInputMessage="1" showErrorMessage="1" sqref="F16:F35">
      <formula1>$N$8:$N$11</formula1>
    </dataValidation>
    <dataValidation type="whole" operator="greaterThanOrEqual" allowBlank="1" showInputMessage="1" showErrorMessage="1" sqref="J16:J35 D16:D35">
      <formula1>0</formula1>
    </dataValidation>
    <dataValidation operator="greaterThanOrEqual" allowBlank="1" showInputMessage="1" showErrorMessage="1" sqref="F52:F234 F37 E16:E35 K16:L35"/>
  </dataValidations>
  <pageMargins left="0.7" right="0.7" top="0.75" bottom="0.75" header="0.3" footer="0.3"/>
  <pageSetup scale="41" orientation="landscape"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242"/>
  <sheetViews>
    <sheetView showGridLines="0" zoomScale="85" zoomScaleNormal="85" workbookViewId="0">
      <selection activeCell="I1" sqref="I1:XFD1048576"/>
    </sheetView>
  </sheetViews>
  <sheetFormatPr defaultColWidth="0" defaultRowHeight="15" customHeight="1" zeroHeight="1" x14ac:dyDescent="0.25"/>
  <cols>
    <col min="1" max="1" width="9.140625" style="13" customWidth="1"/>
    <col min="2" max="2" width="34.7109375" style="13" customWidth="1"/>
    <col min="3" max="3" width="30.85546875" style="13" customWidth="1"/>
    <col min="4" max="4" width="21.5703125" style="13" customWidth="1"/>
    <col min="5" max="5" width="13.85546875" style="13" customWidth="1"/>
    <col min="6" max="6" width="41.7109375" style="13" customWidth="1"/>
    <col min="7" max="7" width="18.85546875" style="13" bestFit="1" customWidth="1"/>
    <col min="8" max="8" width="9.140625" customWidth="1"/>
    <col min="9" max="9" width="27.85546875" hidden="1" customWidth="1"/>
    <col min="10" max="16384" width="9.140625" hidden="1"/>
  </cols>
  <sheetData>
    <row r="1" spans="1:18" s="13" customFormat="1" ht="109.5" customHeight="1" x14ac:dyDescent="0.4">
      <c r="B1" s="386" t="s">
        <v>167</v>
      </c>
      <c r="Q1" s="71"/>
      <c r="R1" s="71"/>
    </row>
    <row r="2" spans="1:18" s="13" customFormat="1" ht="18" x14ac:dyDescent="0.25">
      <c r="B2" s="286" t="s">
        <v>3</v>
      </c>
      <c r="C2" s="531">
        <f>'2.Declaration'!E7</f>
        <v>0</v>
      </c>
      <c r="D2" s="531"/>
      <c r="E2" s="531"/>
      <c r="F2" s="27"/>
      <c r="G2" s="27"/>
      <c r="H2" s="27"/>
      <c r="I2" s="27"/>
      <c r="J2" s="27"/>
      <c r="K2" s="27"/>
      <c r="Q2" s="68"/>
      <c r="R2" s="68"/>
    </row>
    <row r="3" spans="1:18" s="13" customFormat="1" ht="18" x14ac:dyDescent="0.25">
      <c r="B3" s="287" t="s">
        <v>4</v>
      </c>
      <c r="C3" s="532">
        <f>'2.Declaration'!E11</f>
        <v>0</v>
      </c>
      <c r="D3" s="533"/>
      <c r="E3" s="533"/>
      <c r="F3" s="76"/>
      <c r="G3" s="27"/>
      <c r="H3" s="27"/>
      <c r="I3" s="27"/>
      <c r="J3" s="27"/>
      <c r="K3" s="27"/>
      <c r="Q3" s="68"/>
      <c r="R3" s="68"/>
    </row>
    <row r="4" spans="1:18" s="13" customFormat="1" ht="18" x14ac:dyDescent="0.25">
      <c r="B4" s="288" t="s">
        <v>11</v>
      </c>
      <c r="C4" s="505">
        <f>'2.Declaration'!E15</f>
        <v>0</v>
      </c>
      <c r="D4" s="506"/>
      <c r="E4" s="506"/>
      <c r="F4" s="78"/>
      <c r="G4" s="31"/>
      <c r="H4" s="31"/>
      <c r="I4" s="31"/>
      <c r="J4" s="31"/>
      <c r="K4" s="31"/>
      <c r="Q4" s="68"/>
      <c r="R4" s="68"/>
    </row>
    <row r="5" spans="1:18" s="13" customFormat="1" ht="18" x14ac:dyDescent="0.25">
      <c r="B5" s="387"/>
      <c r="C5" s="388"/>
      <c r="D5" s="388"/>
      <c r="E5" s="388"/>
      <c r="F5" s="31"/>
      <c r="G5" s="31"/>
      <c r="H5" s="31"/>
      <c r="I5" s="31"/>
      <c r="J5" s="31"/>
      <c r="K5" s="31"/>
      <c r="Q5" s="68"/>
      <c r="R5" s="68"/>
    </row>
    <row r="6" spans="1:18" s="13" customFormat="1" ht="18" x14ac:dyDescent="0.25">
      <c r="B6" s="493" t="s">
        <v>103</v>
      </c>
      <c r="C6" s="493"/>
      <c r="D6" s="493"/>
      <c r="E6" s="493"/>
      <c r="F6" s="493"/>
      <c r="G6" s="493"/>
      <c r="H6" s="31"/>
      <c r="I6" s="31"/>
      <c r="J6" s="31"/>
      <c r="K6" s="31"/>
      <c r="Q6" s="68"/>
      <c r="R6" s="68"/>
    </row>
    <row r="7" spans="1:18" x14ac:dyDescent="0.25">
      <c r="M7" s="43"/>
    </row>
    <row r="8" spans="1:18" ht="18" x14ac:dyDescent="0.25">
      <c r="A8" s="3" t="s">
        <v>96</v>
      </c>
      <c r="B8" s="639" t="s">
        <v>168</v>
      </c>
      <c r="C8" s="640"/>
      <c r="D8" s="640"/>
      <c r="E8" s="640"/>
      <c r="F8" s="117"/>
      <c r="G8" s="289"/>
      <c r="H8" s="32"/>
      <c r="I8" s="32"/>
      <c r="J8" s="32"/>
      <c r="K8" s="32"/>
      <c r="L8" s="32"/>
      <c r="M8" s="207" t="s">
        <v>9</v>
      </c>
    </row>
    <row r="9" spans="1:18" x14ac:dyDescent="0.25">
      <c r="B9" s="462"/>
      <c r="C9" s="463"/>
      <c r="D9" s="463"/>
      <c r="E9" s="370"/>
      <c r="F9" s="370"/>
      <c r="G9" s="290"/>
      <c r="L9" s="190"/>
      <c r="M9" s="207" t="s">
        <v>10</v>
      </c>
    </row>
    <row r="10" spans="1:18" ht="17.25" customHeight="1" x14ac:dyDescent="0.25">
      <c r="B10" s="464" t="s">
        <v>173</v>
      </c>
      <c r="C10" s="465"/>
      <c r="D10" s="465"/>
      <c r="E10" s="465"/>
      <c r="F10" s="465"/>
      <c r="G10" s="152" t="s">
        <v>180</v>
      </c>
      <c r="H10" s="64"/>
      <c r="M10" s="207" t="s">
        <v>104</v>
      </c>
    </row>
    <row r="11" spans="1:18" ht="22.5" customHeight="1" x14ac:dyDescent="0.25">
      <c r="B11" s="466" t="s">
        <v>170</v>
      </c>
      <c r="C11" s="467"/>
      <c r="D11" s="467"/>
      <c r="E11" s="467"/>
      <c r="F11" s="467"/>
      <c r="G11" s="291"/>
      <c r="H11" s="336"/>
      <c r="I11" s="292"/>
      <c r="J11" s="292"/>
      <c r="K11" s="292"/>
      <c r="L11" s="190"/>
      <c r="M11" s="190" t="e">
        <f>IF(#REF!="Yes",1,0)</f>
        <v>#REF!</v>
      </c>
    </row>
    <row r="12" spans="1:18" ht="68.25" customHeight="1" x14ac:dyDescent="0.25">
      <c r="B12" s="453" t="s">
        <v>171</v>
      </c>
      <c r="C12" s="454"/>
      <c r="D12" s="454"/>
      <c r="E12" s="454"/>
      <c r="F12" s="454"/>
      <c r="G12" s="293"/>
      <c r="H12" s="337"/>
      <c r="I12" s="391" t="b">
        <v>1</v>
      </c>
      <c r="J12" s="294" t="str">
        <f>CONCATENATE(I12,I15,I16)</f>
        <v>TRUETRUETRUE</v>
      </c>
      <c r="K12" s="294"/>
      <c r="L12" s="190"/>
      <c r="M12" s="190"/>
    </row>
    <row r="13" spans="1:18" ht="21.75" customHeight="1" x14ac:dyDescent="0.25">
      <c r="B13" s="646" t="s">
        <v>172</v>
      </c>
      <c r="C13" s="647"/>
      <c r="D13" s="340"/>
      <c r="E13" s="340"/>
      <c r="F13" s="340"/>
      <c r="G13" s="333"/>
      <c r="H13" s="338"/>
    </row>
    <row r="14" spans="1:18" ht="48.75" customHeight="1" x14ac:dyDescent="0.25">
      <c r="B14" s="457" t="s">
        <v>178</v>
      </c>
      <c r="C14" s="458"/>
      <c r="D14" s="458"/>
      <c r="E14" s="458"/>
      <c r="F14" s="458"/>
      <c r="G14" s="334"/>
      <c r="H14" s="338"/>
    </row>
    <row r="15" spans="1:18" ht="144" customHeight="1" x14ac:dyDescent="0.25">
      <c r="B15" s="455" t="s">
        <v>174</v>
      </c>
      <c r="C15" s="456"/>
      <c r="D15" s="456"/>
      <c r="E15" s="456"/>
      <c r="F15" s="456"/>
      <c r="G15" s="399" t="s">
        <v>181</v>
      </c>
      <c r="H15" s="337"/>
      <c r="I15" s="358" t="b">
        <v>1</v>
      </c>
    </row>
    <row r="16" spans="1:18" ht="198" customHeight="1" x14ac:dyDescent="0.25">
      <c r="B16" s="455" t="s">
        <v>179</v>
      </c>
      <c r="C16" s="456"/>
      <c r="D16" s="456"/>
      <c r="E16" s="456"/>
      <c r="F16" s="456"/>
      <c r="G16" s="399" t="s">
        <v>181</v>
      </c>
      <c r="H16" s="337"/>
      <c r="I16" s="356" t="b">
        <v>1</v>
      </c>
    </row>
    <row r="17" spans="2:9" ht="27" customHeight="1" x14ac:dyDescent="0.25">
      <c r="B17" s="70"/>
      <c r="C17" s="70"/>
      <c r="D17" s="70"/>
      <c r="E17" s="295"/>
      <c r="F17" s="70"/>
      <c r="I17" s="434"/>
    </row>
    <row r="18" spans="2:9" ht="39.75" customHeight="1" x14ac:dyDescent="0.25">
      <c r="B18" s="489" t="s">
        <v>229</v>
      </c>
      <c r="C18" s="490"/>
      <c r="D18" s="489" t="s">
        <v>230</v>
      </c>
      <c r="E18" s="490"/>
      <c r="F18" s="644"/>
      <c r="G18" s="645"/>
      <c r="I18" s="434"/>
    </row>
    <row r="19" spans="2:9" ht="39" customHeight="1" x14ac:dyDescent="0.25">
      <c r="B19" s="636" t="s">
        <v>6</v>
      </c>
      <c r="C19" s="361" t="s">
        <v>152</v>
      </c>
      <c r="D19" s="630">
        <f>'4.Goods within 6 months'!H37</f>
        <v>0</v>
      </c>
      <c r="E19" s="630"/>
      <c r="F19" s="644"/>
      <c r="G19" s="645"/>
      <c r="I19" s="435"/>
    </row>
    <row r="20" spans="2:9" ht="18" customHeight="1" x14ac:dyDescent="0.25">
      <c r="B20" s="637"/>
      <c r="C20" s="361" t="s">
        <v>74</v>
      </c>
      <c r="D20" s="630">
        <f>'8a.Services'!H34</f>
        <v>0</v>
      </c>
      <c r="E20" s="630"/>
      <c r="F20" s="644"/>
      <c r="G20" s="645"/>
    </row>
    <row r="21" spans="2:9" ht="18" customHeight="1" x14ac:dyDescent="0.25">
      <c r="B21" s="638"/>
      <c r="C21" s="361" t="s">
        <v>96</v>
      </c>
      <c r="D21" s="630">
        <f>'9.Property Rental &amp; Utilities'!K36</f>
        <v>0</v>
      </c>
      <c r="E21" s="630"/>
      <c r="F21" s="644"/>
      <c r="G21" s="645"/>
    </row>
    <row r="22" spans="2:9" ht="18" customHeight="1" x14ac:dyDescent="0.25">
      <c r="B22" s="631" t="s">
        <v>151</v>
      </c>
      <c r="C22" s="296" t="s">
        <v>22</v>
      </c>
      <c r="D22" s="630">
        <f>'5a.Consumables &amp; Trading Stocks'!H37</f>
        <v>0</v>
      </c>
      <c r="E22" s="630"/>
      <c r="F22" s="644"/>
      <c r="G22" s="645"/>
    </row>
    <row r="23" spans="2:9" x14ac:dyDescent="0.25">
      <c r="B23" s="632"/>
      <c r="C23" s="297" t="s">
        <v>28</v>
      </c>
      <c r="D23" s="630">
        <f>'5b.Raw Materials'!J42</f>
        <v>0</v>
      </c>
      <c r="E23" s="630"/>
      <c r="F23" s="644"/>
      <c r="G23" s="645"/>
    </row>
    <row r="24" spans="2:9" x14ac:dyDescent="0.25">
      <c r="B24" s="632"/>
      <c r="C24" s="297" t="s">
        <v>35</v>
      </c>
      <c r="D24" s="630">
        <f>'5c.Movable Property'!I36</f>
        <v>0</v>
      </c>
      <c r="E24" s="630"/>
      <c r="F24" s="644"/>
      <c r="G24" s="645"/>
    </row>
    <row r="25" spans="2:9" x14ac:dyDescent="0.25">
      <c r="B25" s="632"/>
      <c r="C25" s="297" t="s">
        <v>105</v>
      </c>
      <c r="D25" s="630">
        <f>'5d.Non-Residential Property'!J38</f>
        <v>0</v>
      </c>
      <c r="E25" s="630"/>
      <c r="F25" s="644"/>
      <c r="G25" s="645"/>
    </row>
    <row r="26" spans="2:9" x14ac:dyDescent="0.25">
      <c r="B26" s="633"/>
      <c r="C26" s="297" t="s">
        <v>106</v>
      </c>
      <c r="D26" s="634">
        <f>'5e.Building Fixtures'!F39</f>
        <v>0</v>
      </c>
      <c r="E26" s="635"/>
      <c r="F26" s="644"/>
      <c r="G26" s="645"/>
    </row>
    <row r="27" spans="2:9" x14ac:dyDescent="0.25">
      <c r="B27" s="470" t="s">
        <v>107</v>
      </c>
      <c r="C27" s="470"/>
      <c r="D27" s="630">
        <f>'6.Renovation'!J35</f>
        <v>0</v>
      </c>
      <c r="E27" s="630"/>
      <c r="F27" s="644"/>
      <c r="G27" s="645"/>
    </row>
    <row r="28" spans="2:9" x14ac:dyDescent="0.25">
      <c r="B28" s="470" t="s">
        <v>70</v>
      </c>
      <c r="C28" s="470"/>
      <c r="D28" s="630">
        <f>'7.Construction'!$K$36</f>
        <v>0</v>
      </c>
      <c r="E28" s="630"/>
      <c r="F28" s="644"/>
      <c r="G28" s="645"/>
    </row>
    <row r="29" spans="2:9" ht="18" x14ac:dyDescent="0.25">
      <c r="B29" s="641" t="s">
        <v>108</v>
      </c>
      <c r="C29" s="642"/>
      <c r="D29" s="643">
        <f>SUM(D19:E28)</f>
        <v>0</v>
      </c>
      <c r="E29" s="643"/>
      <c r="F29" s="644"/>
      <c r="G29" s="645"/>
    </row>
    <row r="30" spans="2:9" ht="27" customHeight="1" x14ac:dyDescent="0.25">
      <c r="F30" s="252"/>
    </row>
    <row r="31" spans="2:9" ht="15.75" customHeight="1" x14ac:dyDescent="0.25">
      <c r="B31" s="628" t="s">
        <v>243</v>
      </c>
      <c r="C31" s="629"/>
      <c r="D31" s="629"/>
      <c r="E31" s="629"/>
      <c r="F31" s="629"/>
      <c r="G31" s="629"/>
    </row>
    <row r="32" spans="2:9" ht="108.75" customHeight="1" x14ac:dyDescent="0.25">
      <c r="B32" s="629"/>
      <c r="C32" s="629"/>
      <c r="D32" s="629"/>
      <c r="E32" s="629"/>
      <c r="F32" s="629"/>
      <c r="G32" s="629"/>
    </row>
    <row r="33" spans="2:6" ht="108.75" customHeight="1" x14ac:dyDescent="0.25">
      <c r="B33" s="298"/>
      <c r="C33" s="298"/>
      <c r="D33" s="298"/>
      <c r="E33" s="298"/>
      <c r="F33" s="252"/>
    </row>
    <row r="34" spans="2:6" hidden="1" x14ac:dyDescent="0.25">
      <c r="F34" s="252"/>
    </row>
    <row r="35" spans="2:6" hidden="1" x14ac:dyDescent="0.25">
      <c r="F35" s="252"/>
    </row>
    <row r="36" spans="2:6" hidden="1" x14ac:dyDescent="0.25">
      <c r="F36" s="252"/>
    </row>
    <row r="37" spans="2:6" hidden="1" x14ac:dyDescent="0.25">
      <c r="F37" s="252"/>
    </row>
    <row r="38" spans="2:6" hidden="1" x14ac:dyDescent="0.25">
      <c r="F38" s="252"/>
    </row>
    <row r="39" spans="2:6" hidden="1" x14ac:dyDescent="0.25">
      <c r="F39" s="252"/>
    </row>
    <row r="40" spans="2:6" hidden="1" x14ac:dyDescent="0.25">
      <c r="F40" s="252"/>
    </row>
    <row r="41" spans="2:6" hidden="1" x14ac:dyDescent="0.25">
      <c r="F41" s="252"/>
    </row>
    <row r="42" spans="2:6" hidden="1" x14ac:dyDescent="0.25">
      <c r="F42" s="252"/>
    </row>
    <row r="43" spans="2:6" hidden="1" x14ac:dyDescent="0.25">
      <c r="F43" s="252"/>
    </row>
    <row r="44" spans="2:6" hidden="1" x14ac:dyDescent="0.25">
      <c r="F44" s="252"/>
    </row>
    <row r="45" spans="2:6" hidden="1" x14ac:dyDescent="0.25">
      <c r="F45" s="252"/>
    </row>
    <row r="46" spans="2:6" hidden="1" x14ac:dyDescent="0.25">
      <c r="F46" s="252"/>
    </row>
    <row r="47" spans="2:6" hidden="1" x14ac:dyDescent="0.25">
      <c r="F47" s="252"/>
    </row>
    <row r="48" spans="2:6" hidden="1" x14ac:dyDescent="0.25">
      <c r="F48" s="252"/>
    </row>
    <row r="49" spans="6:6" hidden="1" x14ac:dyDescent="0.25">
      <c r="F49" s="252"/>
    </row>
    <row r="50" spans="6:6" hidden="1" x14ac:dyDescent="0.25">
      <c r="F50" s="252"/>
    </row>
    <row r="51" spans="6:6" hidden="1" x14ac:dyDescent="0.25">
      <c r="F51" s="252"/>
    </row>
    <row r="52" spans="6:6" hidden="1" x14ac:dyDescent="0.25">
      <c r="F52" s="252"/>
    </row>
    <row r="53" spans="6:6" hidden="1" x14ac:dyDescent="0.25">
      <c r="F53" s="252"/>
    </row>
    <row r="54" spans="6:6" hidden="1" x14ac:dyDescent="0.25">
      <c r="F54" s="252"/>
    </row>
    <row r="55" spans="6:6" hidden="1" x14ac:dyDescent="0.25">
      <c r="F55" s="252"/>
    </row>
    <row r="56" spans="6:6" hidden="1" x14ac:dyDescent="0.25">
      <c r="F56" s="252"/>
    </row>
    <row r="57" spans="6:6" hidden="1" x14ac:dyDescent="0.25">
      <c r="F57" s="252"/>
    </row>
    <row r="58" spans="6:6" hidden="1" x14ac:dyDescent="0.25">
      <c r="F58" s="252"/>
    </row>
    <row r="59" spans="6:6" hidden="1" x14ac:dyDescent="0.25">
      <c r="F59" s="252"/>
    </row>
    <row r="60" spans="6:6" hidden="1" x14ac:dyDescent="0.25">
      <c r="F60" s="252"/>
    </row>
    <row r="61" spans="6:6" hidden="1" x14ac:dyDescent="0.25">
      <c r="F61" s="252"/>
    </row>
    <row r="62" spans="6:6" hidden="1" x14ac:dyDescent="0.25">
      <c r="F62" s="252"/>
    </row>
    <row r="63" spans="6:6" hidden="1" x14ac:dyDescent="0.25">
      <c r="F63" s="252"/>
    </row>
    <row r="64" spans="6:6" hidden="1" x14ac:dyDescent="0.25">
      <c r="F64" s="252"/>
    </row>
    <row r="65" spans="6:6" hidden="1" x14ac:dyDescent="0.25">
      <c r="F65" s="252"/>
    </row>
    <row r="66" spans="6:6" hidden="1" x14ac:dyDescent="0.25">
      <c r="F66" s="252"/>
    </row>
    <row r="67" spans="6:6" hidden="1" x14ac:dyDescent="0.25">
      <c r="F67" s="252"/>
    </row>
    <row r="68" spans="6:6" hidden="1" x14ac:dyDescent="0.25">
      <c r="F68" s="252"/>
    </row>
    <row r="69" spans="6:6" hidden="1" x14ac:dyDescent="0.25">
      <c r="F69" s="252"/>
    </row>
    <row r="70" spans="6:6" hidden="1" x14ac:dyDescent="0.25">
      <c r="F70" s="252"/>
    </row>
    <row r="71" spans="6:6" hidden="1" x14ac:dyDescent="0.25">
      <c r="F71" s="252"/>
    </row>
    <row r="72" spans="6:6" hidden="1" x14ac:dyDescent="0.25">
      <c r="F72" s="252"/>
    </row>
    <row r="73" spans="6:6" hidden="1" x14ac:dyDescent="0.25">
      <c r="F73" s="252"/>
    </row>
    <row r="74" spans="6:6" hidden="1" x14ac:dyDescent="0.25">
      <c r="F74" s="252"/>
    </row>
    <row r="75" spans="6:6" hidden="1" x14ac:dyDescent="0.25">
      <c r="F75" s="252"/>
    </row>
    <row r="76" spans="6:6" hidden="1" x14ac:dyDescent="0.25">
      <c r="F76" s="252"/>
    </row>
    <row r="77" spans="6:6" hidden="1" x14ac:dyDescent="0.25">
      <c r="F77" s="252"/>
    </row>
    <row r="78" spans="6:6" hidden="1" x14ac:dyDescent="0.25">
      <c r="F78" s="252"/>
    </row>
    <row r="79" spans="6:6" hidden="1" x14ac:dyDescent="0.25">
      <c r="F79" s="252"/>
    </row>
    <row r="80" spans="6:6" hidden="1" x14ac:dyDescent="0.25">
      <c r="F80" s="252"/>
    </row>
    <row r="81" spans="6:6" hidden="1" x14ac:dyDescent="0.25">
      <c r="F81" s="252"/>
    </row>
    <row r="82" spans="6:6" hidden="1" x14ac:dyDescent="0.25">
      <c r="F82" s="252"/>
    </row>
    <row r="83" spans="6:6" hidden="1" x14ac:dyDescent="0.25">
      <c r="F83" s="252"/>
    </row>
    <row r="84" spans="6:6" hidden="1" x14ac:dyDescent="0.25">
      <c r="F84" s="252"/>
    </row>
    <row r="85" spans="6:6" hidden="1" x14ac:dyDescent="0.25">
      <c r="F85" s="252"/>
    </row>
    <row r="86" spans="6:6" hidden="1" x14ac:dyDescent="0.25">
      <c r="F86" s="252"/>
    </row>
    <row r="87" spans="6:6" hidden="1" x14ac:dyDescent="0.25">
      <c r="F87" s="252"/>
    </row>
    <row r="88" spans="6:6" hidden="1" x14ac:dyDescent="0.25">
      <c r="F88" s="252"/>
    </row>
    <row r="89" spans="6:6" hidden="1" x14ac:dyDescent="0.25">
      <c r="F89" s="252"/>
    </row>
    <row r="90" spans="6:6" hidden="1" x14ac:dyDescent="0.25">
      <c r="F90" s="252"/>
    </row>
    <row r="91" spans="6:6" hidden="1" x14ac:dyDescent="0.25">
      <c r="F91" s="252"/>
    </row>
    <row r="92" spans="6:6" hidden="1" x14ac:dyDescent="0.25">
      <c r="F92" s="252"/>
    </row>
    <row r="93" spans="6:6" hidden="1" x14ac:dyDescent="0.25">
      <c r="F93" s="252"/>
    </row>
    <row r="94" spans="6:6" hidden="1" x14ac:dyDescent="0.25">
      <c r="F94" s="252"/>
    </row>
    <row r="95" spans="6:6" hidden="1" x14ac:dyDescent="0.25">
      <c r="F95" s="252"/>
    </row>
    <row r="96" spans="6:6" hidden="1" x14ac:dyDescent="0.25">
      <c r="F96" s="252"/>
    </row>
    <row r="97" spans="6:6" hidden="1" x14ac:dyDescent="0.25">
      <c r="F97" s="252"/>
    </row>
    <row r="98" spans="6:6" hidden="1" x14ac:dyDescent="0.25">
      <c r="F98" s="252"/>
    </row>
    <row r="99" spans="6:6" hidden="1" x14ac:dyDescent="0.25">
      <c r="F99" s="252"/>
    </row>
    <row r="100" spans="6:6" hidden="1" x14ac:dyDescent="0.25">
      <c r="F100" s="252"/>
    </row>
    <row r="101" spans="6:6" hidden="1" x14ac:dyDescent="0.25">
      <c r="F101" s="252"/>
    </row>
    <row r="102" spans="6:6" hidden="1" x14ac:dyDescent="0.25">
      <c r="F102" s="252"/>
    </row>
    <row r="103" spans="6:6" hidden="1" x14ac:dyDescent="0.25">
      <c r="F103" s="252"/>
    </row>
    <row r="104" spans="6:6" hidden="1" x14ac:dyDescent="0.25">
      <c r="F104" s="252"/>
    </row>
    <row r="105" spans="6:6" hidden="1" x14ac:dyDescent="0.25">
      <c r="F105" s="252"/>
    </row>
    <row r="106" spans="6:6" hidden="1" x14ac:dyDescent="0.25">
      <c r="F106" s="252"/>
    </row>
    <row r="107" spans="6:6" hidden="1" x14ac:dyDescent="0.25">
      <c r="F107" s="252"/>
    </row>
    <row r="108" spans="6:6" hidden="1" x14ac:dyDescent="0.25">
      <c r="F108" s="252"/>
    </row>
    <row r="109" spans="6:6" hidden="1" x14ac:dyDescent="0.25">
      <c r="F109" s="252"/>
    </row>
    <row r="110" spans="6:6" hidden="1" x14ac:dyDescent="0.25">
      <c r="F110" s="252"/>
    </row>
    <row r="111" spans="6:6" hidden="1" x14ac:dyDescent="0.25">
      <c r="F111" s="252"/>
    </row>
    <row r="112" spans="6:6" hidden="1" x14ac:dyDescent="0.25">
      <c r="F112" s="252"/>
    </row>
    <row r="113" spans="6:6" hidden="1" x14ac:dyDescent="0.25">
      <c r="F113" s="252"/>
    </row>
    <row r="114" spans="6:6" hidden="1" x14ac:dyDescent="0.25">
      <c r="F114" s="252"/>
    </row>
    <row r="115" spans="6:6" hidden="1" x14ac:dyDescent="0.25">
      <c r="F115" s="252"/>
    </row>
    <row r="116" spans="6:6" hidden="1" x14ac:dyDescent="0.25">
      <c r="F116" s="252"/>
    </row>
    <row r="117" spans="6:6" hidden="1" x14ac:dyDescent="0.25">
      <c r="F117" s="252"/>
    </row>
    <row r="118" spans="6:6" hidden="1" x14ac:dyDescent="0.25">
      <c r="F118" s="252"/>
    </row>
    <row r="119" spans="6:6" hidden="1" x14ac:dyDescent="0.25">
      <c r="F119" s="252"/>
    </row>
    <row r="120" spans="6:6" hidden="1" x14ac:dyDescent="0.25">
      <c r="F120" s="252"/>
    </row>
    <row r="121" spans="6:6" hidden="1" x14ac:dyDescent="0.25">
      <c r="F121" s="252"/>
    </row>
    <row r="122" spans="6:6" hidden="1" x14ac:dyDescent="0.25">
      <c r="F122" s="252"/>
    </row>
    <row r="123" spans="6:6" hidden="1" x14ac:dyDescent="0.25">
      <c r="F123" s="252"/>
    </row>
    <row r="124" spans="6:6" hidden="1" x14ac:dyDescent="0.25">
      <c r="F124" s="252"/>
    </row>
    <row r="125" spans="6:6" hidden="1" x14ac:dyDescent="0.25">
      <c r="F125" s="252"/>
    </row>
    <row r="126" spans="6:6" hidden="1" x14ac:dyDescent="0.25">
      <c r="F126" s="252"/>
    </row>
    <row r="127" spans="6:6" hidden="1" x14ac:dyDescent="0.25">
      <c r="F127" s="252"/>
    </row>
    <row r="128" spans="6:6" hidden="1" x14ac:dyDescent="0.25">
      <c r="F128" s="252"/>
    </row>
    <row r="129" spans="6:6" hidden="1" x14ac:dyDescent="0.25">
      <c r="F129" s="252"/>
    </row>
    <row r="130" spans="6:6" hidden="1" x14ac:dyDescent="0.25">
      <c r="F130" s="252"/>
    </row>
    <row r="131" spans="6:6" hidden="1" x14ac:dyDescent="0.25">
      <c r="F131" s="252"/>
    </row>
    <row r="132" spans="6:6" hidden="1" x14ac:dyDescent="0.25">
      <c r="F132" s="252"/>
    </row>
    <row r="133" spans="6:6" hidden="1" x14ac:dyDescent="0.25">
      <c r="F133" s="252"/>
    </row>
    <row r="134" spans="6:6" hidden="1" x14ac:dyDescent="0.25">
      <c r="F134" s="252"/>
    </row>
    <row r="135" spans="6:6" hidden="1" x14ac:dyDescent="0.25">
      <c r="F135" s="252"/>
    </row>
    <row r="136" spans="6:6" hidden="1" x14ac:dyDescent="0.25">
      <c r="F136" s="252"/>
    </row>
    <row r="137" spans="6:6" hidden="1" x14ac:dyDescent="0.25">
      <c r="F137" s="252"/>
    </row>
    <row r="138" spans="6:6" hidden="1" x14ac:dyDescent="0.25">
      <c r="F138" s="252"/>
    </row>
    <row r="139" spans="6:6" hidden="1" x14ac:dyDescent="0.25">
      <c r="F139" s="252"/>
    </row>
    <row r="140" spans="6:6" hidden="1" x14ac:dyDescent="0.25">
      <c r="F140" s="252"/>
    </row>
    <row r="141" spans="6:6" hidden="1" x14ac:dyDescent="0.25">
      <c r="F141" s="252"/>
    </row>
    <row r="142" spans="6:6" hidden="1" x14ac:dyDescent="0.25">
      <c r="F142" s="252"/>
    </row>
    <row r="143" spans="6:6" hidden="1" x14ac:dyDescent="0.25">
      <c r="F143" s="252"/>
    </row>
    <row r="144" spans="6:6" hidden="1" x14ac:dyDescent="0.25">
      <c r="F144" s="252"/>
    </row>
    <row r="145" spans="6:6" hidden="1" x14ac:dyDescent="0.25">
      <c r="F145" s="252"/>
    </row>
    <row r="146" spans="6:6" hidden="1" x14ac:dyDescent="0.25">
      <c r="F146" s="252"/>
    </row>
    <row r="147" spans="6:6" hidden="1" x14ac:dyDescent="0.25">
      <c r="F147" s="252"/>
    </row>
    <row r="148" spans="6:6" hidden="1" x14ac:dyDescent="0.25">
      <c r="F148" s="252"/>
    </row>
    <row r="149" spans="6:6" hidden="1" x14ac:dyDescent="0.25">
      <c r="F149" s="252"/>
    </row>
    <row r="150" spans="6:6" hidden="1" x14ac:dyDescent="0.25">
      <c r="F150" s="252"/>
    </row>
    <row r="151" spans="6:6" hidden="1" x14ac:dyDescent="0.25">
      <c r="F151" s="252"/>
    </row>
    <row r="152" spans="6:6" hidden="1" x14ac:dyDescent="0.25">
      <c r="F152" s="252"/>
    </row>
    <row r="153" spans="6:6" hidden="1" x14ac:dyDescent="0.25">
      <c r="F153" s="252"/>
    </row>
    <row r="154" spans="6:6" hidden="1" x14ac:dyDescent="0.25">
      <c r="F154" s="252"/>
    </row>
    <row r="155" spans="6:6" hidden="1" x14ac:dyDescent="0.25">
      <c r="F155" s="252"/>
    </row>
    <row r="156" spans="6:6" hidden="1" x14ac:dyDescent="0.25">
      <c r="F156" s="252"/>
    </row>
    <row r="157" spans="6:6" hidden="1" x14ac:dyDescent="0.25">
      <c r="F157" s="252"/>
    </row>
    <row r="158" spans="6:6" hidden="1" x14ac:dyDescent="0.25">
      <c r="F158" s="252"/>
    </row>
    <row r="159" spans="6:6" hidden="1" x14ac:dyDescent="0.25">
      <c r="F159" s="252"/>
    </row>
    <row r="160" spans="6:6" hidden="1" x14ac:dyDescent="0.25">
      <c r="F160" s="252"/>
    </row>
    <row r="161" spans="6:6" hidden="1" x14ac:dyDescent="0.25">
      <c r="F161" s="252"/>
    </row>
    <row r="162" spans="6:6" hidden="1" x14ac:dyDescent="0.25">
      <c r="F162" s="252"/>
    </row>
    <row r="163" spans="6:6" hidden="1" x14ac:dyDescent="0.25">
      <c r="F163" s="252"/>
    </row>
    <row r="164" spans="6:6" hidden="1" x14ac:dyDescent="0.25">
      <c r="F164" s="252"/>
    </row>
    <row r="165" spans="6:6" hidden="1" x14ac:dyDescent="0.25">
      <c r="F165" s="252"/>
    </row>
    <row r="166" spans="6:6" hidden="1" x14ac:dyDescent="0.25">
      <c r="F166" s="252"/>
    </row>
    <row r="167" spans="6:6" hidden="1" x14ac:dyDescent="0.25">
      <c r="F167" s="252"/>
    </row>
    <row r="168" spans="6:6" hidden="1" x14ac:dyDescent="0.25">
      <c r="F168" s="252"/>
    </row>
    <row r="169" spans="6:6" hidden="1" x14ac:dyDescent="0.25">
      <c r="F169" s="252"/>
    </row>
    <row r="170" spans="6:6" hidden="1" x14ac:dyDescent="0.25">
      <c r="F170" s="252"/>
    </row>
    <row r="171" spans="6:6" hidden="1" x14ac:dyDescent="0.25">
      <c r="F171" s="252"/>
    </row>
    <row r="172" spans="6:6" hidden="1" x14ac:dyDescent="0.25">
      <c r="F172" s="252"/>
    </row>
    <row r="173" spans="6:6" hidden="1" x14ac:dyDescent="0.25">
      <c r="F173" s="252"/>
    </row>
    <row r="174" spans="6:6" hidden="1" x14ac:dyDescent="0.25">
      <c r="F174" s="252"/>
    </row>
    <row r="175" spans="6:6" hidden="1" x14ac:dyDescent="0.25">
      <c r="F175" s="252"/>
    </row>
    <row r="176" spans="6:6" hidden="1" x14ac:dyDescent="0.25">
      <c r="F176" s="252"/>
    </row>
    <row r="177" spans="6:6" hidden="1" x14ac:dyDescent="0.25">
      <c r="F177" s="252"/>
    </row>
    <row r="178" spans="6:6" hidden="1" x14ac:dyDescent="0.25">
      <c r="F178" s="252"/>
    </row>
    <row r="179" spans="6:6" hidden="1" x14ac:dyDescent="0.25">
      <c r="F179" s="252"/>
    </row>
    <row r="180" spans="6:6" hidden="1" x14ac:dyDescent="0.25">
      <c r="F180" s="252"/>
    </row>
    <row r="181" spans="6:6" hidden="1" x14ac:dyDescent="0.25">
      <c r="F181" s="252"/>
    </row>
    <row r="182" spans="6:6" hidden="1" x14ac:dyDescent="0.25">
      <c r="F182" s="252"/>
    </row>
    <row r="183" spans="6:6" hidden="1" x14ac:dyDescent="0.25">
      <c r="F183" s="252"/>
    </row>
    <row r="184" spans="6:6" hidden="1" x14ac:dyDescent="0.25">
      <c r="F184" s="252"/>
    </row>
    <row r="185" spans="6:6" hidden="1" x14ac:dyDescent="0.25">
      <c r="F185" s="252"/>
    </row>
    <row r="186" spans="6:6" hidden="1" x14ac:dyDescent="0.25">
      <c r="F186" s="252"/>
    </row>
    <row r="187" spans="6:6" hidden="1" x14ac:dyDescent="0.25">
      <c r="F187" s="252"/>
    </row>
    <row r="188" spans="6:6" hidden="1" x14ac:dyDescent="0.25">
      <c r="F188" s="252"/>
    </row>
    <row r="189" spans="6:6" hidden="1" x14ac:dyDescent="0.25">
      <c r="F189" s="252"/>
    </row>
    <row r="190" spans="6:6" hidden="1" x14ac:dyDescent="0.25">
      <c r="F190" s="252"/>
    </row>
    <row r="191" spans="6:6" hidden="1" x14ac:dyDescent="0.25">
      <c r="F191" s="252"/>
    </row>
    <row r="192" spans="6:6" hidden="1" x14ac:dyDescent="0.25">
      <c r="F192" s="252"/>
    </row>
    <row r="193" spans="6:6" hidden="1" x14ac:dyDescent="0.25">
      <c r="F193" s="252"/>
    </row>
    <row r="194" spans="6:6" hidden="1" x14ac:dyDescent="0.25">
      <c r="F194" s="252"/>
    </row>
    <row r="195" spans="6:6" hidden="1" x14ac:dyDescent="0.25">
      <c r="F195" s="252"/>
    </row>
    <row r="196" spans="6:6" hidden="1" x14ac:dyDescent="0.25">
      <c r="F196" s="252"/>
    </row>
    <row r="197" spans="6:6" hidden="1" x14ac:dyDescent="0.25">
      <c r="F197" s="252"/>
    </row>
    <row r="198" spans="6:6" hidden="1" x14ac:dyDescent="0.25">
      <c r="F198" s="252"/>
    </row>
    <row r="199" spans="6:6" hidden="1" x14ac:dyDescent="0.25">
      <c r="F199" s="252"/>
    </row>
    <row r="200" spans="6:6" hidden="1" x14ac:dyDescent="0.25">
      <c r="F200" s="252"/>
    </row>
    <row r="201" spans="6:6" hidden="1" x14ac:dyDescent="0.25">
      <c r="F201" s="252"/>
    </row>
    <row r="202" spans="6:6" hidden="1" x14ac:dyDescent="0.25">
      <c r="F202" s="252"/>
    </row>
    <row r="203" spans="6:6" hidden="1" x14ac:dyDescent="0.25">
      <c r="F203" s="252"/>
    </row>
    <row r="204" spans="6:6" hidden="1" x14ac:dyDescent="0.25">
      <c r="F204" s="252"/>
    </row>
    <row r="205" spans="6:6" hidden="1" x14ac:dyDescent="0.25">
      <c r="F205" s="252"/>
    </row>
    <row r="206" spans="6:6" hidden="1" x14ac:dyDescent="0.25">
      <c r="F206" s="252"/>
    </row>
    <row r="207" spans="6:6" hidden="1" x14ac:dyDescent="0.25">
      <c r="F207" s="252"/>
    </row>
    <row r="208" spans="6:6" hidden="1" x14ac:dyDescent="0.25">
      <c r="F208" s="252"/>
    </row>
    <row r="209" spans="6:6" hidden="1" x14ac:dyDescent="0.25">
      <c r="F209" s="252"/>
    </row>
    <row r="210" spans="6:6" hidden="1" x14ac:dyDescent="0.25">
      <c r="F210" s="252"/>
    </row>
    <row r="211" spans="6:6" hidden="1" x14ac:dyDescent="0.25">
      <c r="F211" s="252"/>
    </row>
    <row r="212" spans="6:6" hidden="1" x14ac:dyDescent="0.25">
      <c r="F212" s="252"/>
    </row>
    <row r="213" spans="6:6" hidden="1" x14ac:dyDescent="0.25">
      <c r="F213" s="252"/>
    </row>
    <row r="214" spans="6:6" hidden="1" x14ac:dyDescent="0.25">
      <c r="F214" s="252"/>
    </row>
    <row r="215" spans="6:6" hidden="1" x14ac:dyDescent="0.25">
      <c r="F215" s="252"/>
    </row>
    <row r="216" spans="6:6" hidden="1" x14ac:dyDescent="0.25">
      <c r="F216" s="252"/>
    </row>
    <row r="217" spans="6:6" hidden="1" x14ac:dyDescent="0.25">
      <c r="F217" s="252"/>
    </row>
    <row r="218" spans="6:6" hidden="1" x14ac:dyDescent="0.25">
      <c r="F218" s="252"/>
    </row>
    <row r="219" spans="6:6" hidden="1" x14ac:dyDescent="0.25">
      <c r="F219" s="252"/>
    </row>
    <row r="220" spans="6:6" hidden="1" x14ac:dyDescent="0.25">
      <c r="F220" s="252"/>
    </row>
    <row r="221" spans="6:6" hidden="1" x14ac:dyDescent="0.25">
      <c r="F221" s="252"/>
    </row>
    <row r="222" spans="6:6" hidden="1" x14ac:dyDescent="0.25">
      <c r="F222" s="252"/>
    </row>
    <row r="223" spans="6:6" hidden="1" x14ac:dyDescent="0.25">
      <c r="F223" s="252"/>
    </row>
    <row r="224" spans="6:6" hidden="1" x14ac:dyDescent="0.25">
      <c r="F224" s="252"/>
    </row>
    <row r="225" spans="6:6" hidden="1" x14ac:dyDescent="0.25">
      <c r="F225" s="252"/>
    </row>
    <row r="226" spans="6:6" hidden="1" x14ac:dyDescent="0.25">
      <c r="F226" s="252"/>
    </row>
    <row r="227" spans="6:6" hidden="1" x14ac:dyDescent="0.25">
      <c r="F227" s="252"/>
    </row>
    <row r="228" spans="6:6" hidden="1" x14ac:dyDescent="0.25">
      <c r="F228" s="252"/>
    </row>
    <row r="229" spans="6:6" hidden="1" x14ac:dyDescent="0.25">
      <c r="F229" s="252"/>
    </row>
    <row r="230" spans="6:6" hidden="1" x14ac:dyDescent="0.25">
      <c r="F230" s="252"/>
    </row>
    <row r="231" spans="6:6" hidden="1" x14ac:dyDescent="0.25">
      <c r="F231" s="252"/>
    </row>
    <row r="232" spans="6:6" hidden="1" x14ac:dyDescent="0.25">
      <c r="F232" s="252"/>
    </row>
    <row r="233" spans="6:6" hidden="1" x14ac:dyDescent="0.25">
      <c r="F233" s="252"/>
    </row>
    <row r="234" spans="6:6" hidden="1" x14ac:dyDescent="0.25">
      <c r="F234" s="252"/>
    </row>
    <row r="235" spans="6:6" hidden="1" x14ac:dyDescent="0.25">
      <c r="F235" s="252"/>
    </row>
    <row r="236" spans="6:6" hidden="1" x14ac:dyDescent="0.25">
      <c r="F236" s="252"/>
    </row>
    <row r="237" spans="6:6" hidden="1" x14ac:dyDescent="0.25">
      <c r="F237" s="252"/>
    </row>
    <row r="238" spans="6:6" ht="15" hidden="1" customHeight="1" x14ac:dyDescent="0.25"/>
    <row r="239" spans="6:6" ht="15" hidden="1" customHeight="1" x14ac:dyDescent="0.25"/>
    <row r="240" spans="6:6" ht="15" hidden="1" customHeight="1" x14ac:dyDescent="0.25"/>
    <row r="241" ht="15" hidden="1" customHeight="1" x14ac:dyDescent="0.25"/>
    <row r="242" ht="15" hidden="1" customHeight="1" x14ac:dyDescent="0.25"/>
  </sheetData>
  <sheetProtection algorithmName="SHA-512" hashValue="6OuFP4Zggr9dU6odbQ1K/xu+rlzTW0Sccn5WZgGgT9knJH9BGJbM9veGPd9Wcb/T6kmv9D4RTnGfsD+W+i7B5w==" saltValue="8C10Gz8ppwcIHoUvFHQ8Bw==" spinCount="100000" sheet="1" objects="1" scenarios="1" selectLockedCells="1"/>
  <mergeCells count="33">
    <mergeCell ref="B10:F10"/>
    <mergeCell ref="B29:C29"/>
    <mergeCell ref="D29:E29"/>
    <mergeCell ref="B27:C27"/>
    <mergeCell ref="D27:E27"/>
    <mergeCell ref="B28:C28"/>
    <mergeCell ref="F18:G29"/>
    <mergeCell ref="D21:E21"/>
    <mergeCell ref="B11:F11"/>
    <mergeCell ref="B12:F12"/>
    <mergeCell ref="B13:C13"/>
    <mergeCell ref="C2:E2"/>
    <mergeCell ref="C3:E3"/>
    <mergeCell ref="C4:E4"/>
    <mergeCell ref="B8:E8"/>
    <mergeCell ref="B9:D9"/>
    <mergeCell ref="B6:G6"/>
    <mergeCell ref="B31:G32"/>
    <mergeCell ref="D20:E20"/>
    <mergeCell ref="D28:E28"/>
    <mergeCell ref="B14:F14"/>
    <mergeCell ref="B18:C18"/>
    <mergeCell ref="D18:E18"/>
    <mergeCell ref="D19:E19"/>
    <mergeCell ref="B22:B26"/>
    <mergeCell ref="D22:E22"/>
    <mergeCell ref="D23:E23"/>
    <mergeCell ref="D24:E24"/>
    <mergeCell ref="D25:E25"/>
    <mergeCell ref="B15:F15"/>
    <mergeCell ref="B16:F16"/>
    <mergeCell ref="D26:E26"/>
    <mergeCell ref="B19:B21"/>
  </mergeCells>
  <conditionalFormatting sqref="B31">
    <cfRule type="expression" dxfId="4" priority="19">
      <formula>#REF!="Click to declare"</formula>
    </cfRule>
  </conditionalFormatting>
  <conditionalFormatting sqref="B33:E33 B18:E30">
    <cfRule type="expression" dxfId="3" priority="22">
      <formula>$B$31="You are not allowed to claim the pre-registration GST incurred."</formula>
    </cfRule>
  </conditionalFormatting>
  <conditionalFormatting sqref="B18:G33">
    <cfRule type="expression" dxfId="2" priority="3">
      <formula>$I$12=FALSE</formula>
    </cfRule>
    <cfRule type="expression" dxfId="1" priority="2">
      <formula>$I$15=FALSE</formula>
    </cfRule>
    <cfRule type="expression" dxfId="0" priority="1">
      <formula>$I$16=FALSE</formula>
    </cfRule>
  </conditionalFormatting>
  <dataValidations count="1">
    <dataValidation operator="greaterThanOrEqual" allowBlank="1" showInputMessage="1" showErrorMessage="1" sqref="F33:F237 F30"/>
  </dataValidations>
  <pageMargins left="0.70866141732283472" right="0.70866141732283472" top="0.74803149606299213" bottom="0.74803149606299213" header="0.31496062992125984" footer="0.31496062992125984"/>
  <pageSetup paperSize="9"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4037" r:id="rId4" name="Check Box 5">
              <controlPr defaultSize="0" autoFill="0" autoLine="0" autoPict="0">
                <anchor moveWithCells="1">
                  <from>
                    <xdr:col>6</xdr:col>
                    <xdr:colOff>609600</xdr:colOff>
                    <xdr:row>9</xdr:row>
                    <xdr:rowOff>9525</xdr:rowOff>
                  </from>
                  <to>
                    <xdr:col>6</xdr:col>
                    <xdr:colOff>1200150</xdr:colOff>
                    <xdr:row>10</xdr:row>
                    <xdr:rowOff>9525</xdr:rowOff>
                  </to>
                </anchor>
              </controlPr>
            </control>
          </mc:Choice>
        </mc:AlternateContent>
        <mc:AlternateContent xmlns:mc="http://schemas.openxmlformats.org/markup-compatibility/2006">
          <mc:Choice Requires="x14">
            <control shapeId="44038" r:id="rId5" name="Check Box 6">
              <controlPr defaultSize="0" autoFill="0" autoLine="0" autoPict="0">
                <anchor moveWithCells="1">
                  <from>
                    <xdr:col>6</xdr:col>
                    <xdr:colOff>628650</xdr:colOff>
                    <xdr:row>14</xdr:row>
                    <xdr:rowOff>123825</xdr:rowOff>
                  </from>
                  <to>
                    <xdr:col>6</xdr:col>
                    <xdr:colOff>1219200</xdr:colOff>
                    <xdr:row>14</xdr:row>
                    <xdr:rowOff>352425</xdr:rowOff>
                  </to>
                </anchor>
              </controlPr>
            </control>
          </mc:Choice>
        </mc:AlternateContent>
        <mc:AlternateContent xmlns:mc="http://schemas.openxmlformats.org/markup-compatibility/2006">
          <mc:Choice Requires="x14">
            <control shapeId="44039" r:id="rId6" name="Check Box 7">
              <controlPr defaultSize="0" autoFill="0" autoLine="0" autoPict="0">
                <anchor moveWithCells="1">
                  <from>
                    <xdr:col>6</xdr:col>
                    <xdr:colOff>609600</xdr:colOff>
                    <xdr:row>15</xdr:row>
                    <xdr:rowOff>123825</xdr:rowOff>
                  </from>
                  <to>
                    <xdr:col>6</xdr:col>
                    <xdr:colOff>1200150</xdr:colOff>
                    <xdr:row>15</xdr:row>
                    <xdr:rowOff>352425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40"/>
  <sheetViews>
    <sheetView showGridLines="0" showRowColHeaders="0" zoomScale="85" zoomScaleNormal="85" workbookViewId="0">
      <selection activeCell="E16" sqref="E16"/>
    </sheetView>
  </sheetViews>
  <sheetFormatPr defaultColWidth="0" defaultRowHeight="0" customHeight="1" zeroHeight="1" x14ac:dyDescent="0.25"/>
  <cols>
    <col min="1" max="1" width="2.7109375" customWidth="1"/>
    <col min="2" max="2" width="45.7109375" customWidth="1"/>
    <col min="3" max="3" width="32" customWidth="1"/>
    <col min="4" max="4" width="1.140625" customWidth="1"/>
    <col min="5" max="5" width="35.28515625" customWidth="1"/>
    <col min="6" max="6" width="20.28515625" customWidth="1"/>
    <col min="7" max="7" width="29.140625" customWidth="1"/>
    <col min="8" max="8" width="8.28515625" customWidth="1"/>
    <col min="9" max="9" width="9.140625" customWidth="1"/>
    <col min="10" max="16384" width="9.140625" hidden="1"/>
  </cols>
  <sheetData>
    <row r="1" spans="1:7" ht="15" x14ac:dyDescent="0.25">
      <c r="A1" s="13"/>
      <c r="B1" s="13"/>
      <c r="C1" s="13"/>
      <c r="D1" s="13"/>
      <c r="E1" s="13"/>
      <c r="F1" s="13"/>
      <c r="G1" s="13"/>
    </row>
    <row r="2" spans="1:7" ht="73.5" customHeight="1" x14ac:dyDescent="0.25">
      <c r="A2" s="13"/>
      <c r="B2" s="13"/>
      <c r="C2" s="13"/>
      <c r="D2" s="13"/>
      <c r="E2" s="13"/>
      <c r="F2" s="13"/>
      <c r="G2" s="13"/>
    </row>
    <row r="3" spans="1:7" ht="29.25" customHeight="1" x14ac:dyDescent="0.25">
      <c r="A3" s="13"/>
      <c r="B3" s="448" t="s">
        <v>147</v>
      </c>
      <c r="C3" s="448"/>
      <c r="D3" s="448"/>
      <c r="E3" s="448"/>
      <c r="F3" s="448"/>
      <c r="G3" s="448"/>
    </row>
    <row r="4" spans="1:7" ht="22.5" customHeight="1" x14ac:dyDescent="0.25">
      <c r="A4" s="13"/>
      <c r="B4" s="113"/>
      <c r="C4" s="113"/>
      <c r="D4" s="113"/>
      <c r="E4" s="113"/>
      <c r="F4" s="113"/>
      <c r="G4" s="113"/>
    </row>
    <row r="5" spans="1:7" ht="27" customHeight="1" x14ac:dyDescent="0.25">
      <c r="A5" s="13"/>
      <c r="B5" s="371" t="s">
        <v>148</v>
      </c>
      <c r="C5" s="371"/>
      <c r="D5" s="371"/>
      <c r="E5" s="371"/>
      <c r="F5" s="371"/>
      <c r="G5" s="371"/>
    </row>
    <row r="6" spans="1:7" ht="6.75" customHeight="1" thickBot="1" x14ac:dyDescent="0.3">
      <c r="A6" s="13"/>
      <c r="B6" s="14"/>
      <c r="C6" s="14"/>
      <c r="D6" s="14"/>
      <c r="E6" s="15"/>
      <c r="F6" s="16"/>
      <c r="G6" s="16"/>
    </row>
    <row r="7" spans="1:7" ht="16.5" customHeight="1" thickTop="1" thickBot="1" x14ac:dyDescent="0.3">
      <c r="A7" s="13"/>
      <c r="B7" s="18" t="s">
        <v>3</v>
      </c>
      <c r="C7" s="18"/>
      <c r="D7" s="351"/>
      <c r="E7" s="350"/>
      <c r="F7" s="16"/>
      <c r="G7" s="16"/>
    </row>
    <row r="8" spans="1:7" ht="7.5" customHeight="1" thickTop="1" x14ac:dyDescent="0.25">
      <c r="A8" s="13"/>
      <c r="B8" s="18"/>
      <c r="C8" s="18"/>
      <c r="D8" s="18"/>
      <c r="E8" s="19"/>
      <c r="F8" s="16"/>
      <c r="G8" s="16"/>
    </row>
    <row r="9" spans="1:7" ht="15.75" x14ac:dyDescent="0.25">
      <c r="A9" s="13"/>
      <c r="B9" s="20"/>
      <c r="C9" s="20"/>
      <c r="D9" s="20"/>
      <c r="E9" s="13"/>
      <c r="F9" s="13"/>
      <c r="G9" s="13"/>
    </row>
    <row r="10" spans="1:7" ht="7.5" customHeight="1" thickBot="1" x14ac:dyDescent="0.3">
      <c r="A10" s="13"/>
      <c r="B10" s="21"/>
      <c r="C10" s="21"/>
      <c r="D10" s="21"/>
      <c r="E10" s="15"/>
      <c r="F10" s="16"/>
      <c r="G10" s="16"/>
    </row>
    <row r="11" spans="1:7" ht="17.25" thickTop="1" thickBot="1" x14ac:dyDescent="0.3">
      <c r="A11" s="13"/>
      <c r="B11" s="18" t="s">
        <v>149</v>
      </c>
      <c r="C11" s="18"/>
      <c r="D11" s="351"/>
      <c r="E11" s="350"/>
      <c r="F11" s="16"/>
      <c r="G11" s="16"/>
    </row>
    <row r="12" spans="1:7" ht="7.5" customHeight="1" thickTop="1" x14ac:dyDescent="0.25">
      <c r="A12" s="13"/>
      <c r="B12" s="18"/>
      <c r="C12" s="18"/>
      <c r="D12" s="18"/>
      <c r="E12" s="19"/>
      <c r="F12" s="16"/>
      <c r="G12" s="16"/>
    </row>
    <row r="13" spans="1:7" ht="15.75" x14ac:dyDescent="0.25">
      <c r="A13" s="13"/>
      <c r="B13" s="20"/>
      <c r="C13" s="20"/>
      <c r="D13" s="20"/>
      <c r="E13" s="13"/>
      <c r="F13" s="13"/>
      <c r="G13" s="13"/>
    </row>
    <row r="14" spans="1:7" ht="7.5" customHeight="1" thickBot="1" x14ac:dyDescent="0.3">
      <c r="A14" s="13"/>
      <c r="B14" s="21"/>
      <c r="C14" s="21"/>
      <c r="D14" s="21"/>
      <c r="E14" s="15"/>
      <c r="F14" s="16"/>
      <c r="G14" s="16"/>
    </row>
    <row r="15" spans="1:7" ht="17.25" customHeight="1" thickTop="1" thickBot="1" x14ac:dyDescent="0.3">
      <c r="A15" s="13"/>
      <c r="B15" s="450" t="s">
        <v>186</v>
      </c>
      <c r="C15" s="451"/>
      <c r="D15" s="352"/>
      <c r="E15" s="408"/>
      <c r="F15" s="16"/>
      <c r="G15" s="16"/>
    </row>
    <row r="16" spans="1:7" ht="7.5" customHeight="1" thickTop="1" x14ac:dyDescent="0.25">
      <c r="A16" s="13"/>
      <c r="B16" s="18"/>
      <c r="C16" s="18"/>
      <c r="D16" s="18"/>
      <c r="E16" s="19"/>
      <c r="F16" s="16"/>
      <c r="G16" s="16"/>
    </row>
    <row r="17" spans="1:12" ht="15" x14ac:dyDescent="0.25">
      <c r="A17" s="13"/>
      <c r="B17" s="13"/>
      <c r="C17" s="13"/>
      <c r="D17" s="13"/>
      <c r="E17" s="13"/>
      <c r="F17" s="13"/>
      <c r="G17" s="13"/>
    </row>
    <row r="18" spans="1:12" ht="15" customHeight="1" x14ac:dyDescent="0.25"/>
    <row r="19" spans="1:12" ht="24.75" customHeight="1" x14ac:dyDescent="0.25">
      <c r="B19" s="461" t="s">
        <v>150</v>
      </c>
      <c r="C19" s="461"/>
      <c r="D19" s="461"/>
      <c r="E19" s="461"/>
      <c r="F19" s="461"/>
      <c r="G19" s="461"/>
      <c r="H19" s="211"/>
    </row>
    <row r="20" spans="1:12" ht="12.75" customHeight="1" x14ac:dyDescent="0.25">
      <c r="B20" s="462"/>
      <c r="C20" s="463"/>
      <c r="D20" s="463"/>
      <c r="E20" s="463"/>
      <c r="F20" s="463"/>
      <c r="G20" s="70"/>
      <c r="H20" s="372"/>
    </row>
    <row r="21" spans="1:12" ht="21.75" customHeight="1" x14ac:dyDescent="0.25">
      <c r="B21" s="464" t="s">
        <v>173</v>
      </c>
      <c r="C21" s="465"/>
      <c r="D21" s="465"/>
      <c r="E21" s="465"/>
      <c r="F21" s="465"/>
      <c r="G21" s="152" t="s">
        <v>9</v>
      </c>
      <c r="H21" s="373"/>
    </row>
    <row r="22" spans="1:12" ht="20.25" customHeight="1" x14ac:dyDescent="0.25">
      <c r="B22" s="466" t="s">
        <v>170</v>
      </c>
      <c r="C22" s="467"/>
      <c r="D22" s="467"/>
      <c r="E22" s="467"/>
      <c r="F22" s="467"/>
      <c r="G22" s="291"/>
      <c r="H22" s="336"/>
    </row>
    <row r="23" spans="1:12" ht="77.25" customHeight="1" x14ac:dyDescent="0.25">
      <c r="B23" s="453" t="s">
        <v>203</v>
      </c>
      <c r="C23" s="454"/>
      <c r="D23" s="454"/>
      <c r="E23" s="454"/>
      <c r="F23" s="454"/>
      <c r="G23" s="293"/>
      <c r="H23" s="374"/>
      <c r="J23" s="356" t="b">
        <v>0</v>
      </c>
      <c r="K23" s="356" t="str">
        <f>CONCATENATE(J26,J27,J23)</f>
        <v>FALSEFALSEFALSE</v>
      </c>
      <c r="L23" s="356"/>
    </row>
    <row r="24" spans="1:12" s="332" customFormat="1" ht="20.25" customHeight="1" x14ac:dyDescent="0.25">
      <c r="B24" s="339" t="s">
        <v>172</v>
      </c>
      <c r="C24" s="340"/>
      <c r="D24" s="340"/>
      <c r="E24" s="340"/>
      <c r="F24" s="340"/>
      <c r="G24" s="333"/>
      <c r="H24" s="338"/>
      <c r="J24" s="357"/>
      <c r="K24" s="357"/>
      <c r="L24" s="357"/>
    </row>
    <row r="25" spans="1:12" s="332" customFormat="1" ht="69.95" customHeight="1" x14ac:dyDescent="0.25">
      <c r="B25" s="457" t="s">
        <v>204</v>
      </c>
      <c r="C25" s="458"/>
      <c r="D25" s="458"/>
      <c r="E25" s="458"/>
      <c r="F25" s="342"/>
      <c r="G25" s="334"/>
      <c r="H25" s="338"/>
      <c r="J25" s="357"/>
      <c r="K25" s="357"/>
      <c r="L25" s="357"/>
    </row>
    <row r="26" spans="1:12" s="332" customFormat="1" ht="170.25" customHeight="1" x14ac:dyDescent="0.25">
      <c r="B26" s="455" t="s">
        <v>174</v>
      </c>
      <c r="C26" s="456"/>
      <c r="D26" s="456"/>
      <c r="E26" s="456"/>
      <c r="F26" s="456"/>
      <c r="G26" s="399" t="s">
        <v>175</v>
      </c>
      <c r="H26" s="337"/>
      <c r="J26" s="358" t="b">
        <v>0</v>
      </c>
      <c r="K26" s="357"/>
      <c r="L26" s="357"/>
    </row>
    <row r="27" spans="1:12" s="332" customFormat="1" ht="216.75" customHeight="1" x14ac:dyDescent="0.25">
      <c r="B27" s="455" t="s">
        <v>176</v>
      </c>
      <c r="C27" s="456"/>
      <c r="D27" s="456"/>
      <c r="E27" s="456"/>
      <c r="F27" s="456"/>
      <c r="G27" s="431" t="s">
        <v>175</v>
      </c>
      <c r="H27" s="337"/>
      <c r="J27" s="358" t="b">
        <v>0</v>
      </c>
      <c r="K27" s="357"/>
      <c r="L27" s="357"/>
    </row>
    <row r="28" spans="1:12" ht="31.5" customHeight="1" x14ac:dyDescent="0.25">
      <c r="B28" s="452"/>
      <c r="C28" s="452"/>
      <c r="D28" s="452"/>
      <c r="E28" s="452"/>
      <c r="F28" s="452"/>
      <c r="G28" s="452"/>
      <c r="H28" s="293"/>
    </row>
    <row r="29" spans="1:12" ht="30" customHeight="1" x14ac:dyDescent="0.25">
      <c r="B29" s="460" t="str">
        <f>IF(K23="TRUETRUETRUE","You have completed the declaration.","You have not completed your declaration.")</f>
        <v>You have not completed your declaration.</v>
      </c>
      <c r="C29" s="460"/>
      <c r="D29" s="460"/>
      <c r="E29" s="460"/>
      <c r="F29" s="460"/>
      <c r="G29" s="460"/>
      <c r="H29" s="430"/>
    </row>
    <row r="30" spans="1:12" ht="15" customHeight="1" x14ac:dyDescent="0.25"/>
    <row r="31" spans="1:12" ht="11.25" customHeight="1" x14ac:dyDescent="0.25">
      <c r="C31" s="375"/>
      <c r="D31" s="233"/>
    </row>
    <row r="32" spans="1:12" ht="32.25" customHeight="1" x14ac:dyDescent="0.25">
      <c r="B32" s="459" t="s">
        <v>231</v>
      </c>
      <c r="C32" s="459"/>
      <c r="D32" s="459"/>
      <c r="E32" s="459"/>
      <c r="F32" s="459"/>
      <c r="G32" s="459"/>
      <c r="H32" s="443"/>
      <c r="I32" s="443"/>
      <c r="J32" s="432" t="s">
        <v>104</v>
      </c>
    </row>
    <row r="33" spans="2:10" ht="15" customHeight="1" x14ac:dyDescent="0.25">
      <c r="J33" t="s">
        <v>9</v>
      </c>
    </row>
    <row r="34" spans="2:10" ht="41.25" customHeight="1" x14ac:dyDescent="0.25">
      <c r="C34" s="375"/>
    </row>
    <row r="35" spans="2:10" ht="15" customHeight="1" x14ac:dyDescent="0.25">
      <c r="B35" s="437" t="str">
        <f>IF(X133=0,HYPERLINK("#'2.Declaration (2)'!G31","        Complete Checklist        "))</f>
        <v xml:space="preserve">        Complete Checklist        </v>
      </c>
      <c r="F35" s="436" t="str">
        <f>IF(Z133=0,HYPERLINK("#'3.Main Menu'!A1","Use Calculator"))</f>
        <v>Use Calculator</v>
      </c>
    </row>
    <row r="36" spans="2:10" ht="15" customHeight="1" x14ac:dyDescent="0.25"/>
    <row r="37" spans="2:10" ht="15" customHeight="1" x14ac:dyDescent="0.25"/>
    <row r="38" spans="2:10" ht="15" customHeight="1" x14ac:dyDescent="0.25"/>
    <row r="39" spans="2:10" ht="15" customHeight="1" x14ac:dyDescent="0.25"/>
    <row r="40" spans="2:10" ht="0" hidden="1" customHeight="1" x14ac:dyDescent="0.25"/>
  </sheetData>
  <sheetProtection algorithmName="SHA-512" hashValue="xgvUz3ux2qf4uoKNFd9K77O9PpBd3JLkxwRTiBB/yXntOq97MHwF0bJAeDyiINdIsh1j1lXwBaCa30k4lb6GjA==" saltValue="RMGAMkLGnubTt+/2Cc6eEg==" spinCount="100000" sheet="1" objects="1" scenarios="1"/>
  <mergeCells count="13">
    <mergeCell ref="B32:G32"/>
    <mergeCell ref="B29:G29"/>
    <mergeCell ref="B19:G19"/>
    <mergeCell ref="B20:F20"/>
    <mergeCell ref="B21:F21"/>
    <mergeCell ref="B22:F22"/>
    <mergeCell ref="B3:G3"/>
    <mergeCell ref="B15:C15"/>
    <mergeCell ref="B28:G28"/>
    <mergeCell ref="B23:F23"/>
    <mergeCell ref="B26:F26"/>
    <mergeCell ref="B27:F27"/>
    <mergeCell ref="B25:E25"/>
  </mergeCells>
  <conditionalFormatting sqref="C31">
    <cfRule type="expression" dxfId="101" priority="9">
      <formula>$K$13&gt;0</formula>
    </cfRule>
  </conditionalFormatting>
  <conditionalFormatting sqref="B35">
    <cfRule type="expression" dxfId="100" priority="5">
      <formula>$K$23="TRUETRUETRUE"</formula>
    </cfRule>
  </conditionalFormatting>
  <conditionalFormatting sqref="F35">
    <cfRule type="expression" dxfId="99" priority="8">
      <formula>$K$23="TRUETRUETRUE"</formula>
    </cfRule>
  </conditionalFormatting>
  <conditionalFormatting sqref="C34">
    <cfRule type="expression" dxfId="98" priority="26">
      <formula>$B$35="YES"</formula>
    </cfRule>
    <cfRule type="expression" dxfId="97" priority="27">
      <formula>$K$13&gt;0</formula>
    </cfRule>
  </conditionalFormatting>
  <pageMargins left="0.7" right="0.7" top="0.75" bottom="0.75" header="0.3" footer="0.3"/>
  <pageSetup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locked="0" defaultSize="0" autoFill="0" autoLine="0" autoPict="0">
                <anchor moveWithCells="1">
                  <from>
                    <xdr:col>6</xdr:col>
                    <xdr:colOff>342900</xdr:colOff>
                    <xdr:row>19</xdr:row>
                    <xdr:rowOff>114300</xdr:rowOff>
                  </from>
                  <to>
                    <xdr:col>6</xdr:col>
                    <xdr:colOff>1362075</xdr:colOff>
                    <xdr:row>21</xdr:row>
                    <xdr:rowOff>123825</xdr:rowOff>
                  </to>
                </anchor>
              </controlPr>
            </control>
          </mc:Choice>
        </mc:AlternateContent>
        <mc:AlternateContent xmlns:mc="http://schemas.openxmlformats.org/markup-compatibility/2006">
          <mc:Choice Requires="x14">
            <control shapeId="2058" r:id="rId5" name="Check Box 10">
              <controlPr locked="0" defaultSize="0" autoFill="0" autoLine="0" autoPict="0">
                <anchor moveWithCells="1">
                  <from>
                    <xdr:col>6</xdr:col>
                    <xdr:colOff>342900</xdr:colOff>
                    <xdr:row>25</xdr:row>
                    <xdr:rowOff>28575</xdr:rowOff>
                  </from>
                  <to>
                    <xdr:col>6</xdr:col>
                    <xdr:colOff>1362075</xdr:colOff>
                    <xdr:row>25</xdr:row>
                    <xdr:rowOff>476250</xdr:rowOff>
                  </to>
                </anchor>
              </controlPr>
            </control>
          </mc:Choice>
        </mc:AlternateContent>
        <mc:AlternateContent xmlns:mc="http://schemas.openxmlformats.org/markup-compatibility/2006">
          <mc:Choice Requires="x14">
            <control shapeId="2060" r:id="rId6" name="Check Box 12">
              <controlPr locked="0" defaultSize="0" autoFill="0" autoLine="0" autoPict="0">
                <anchor moveWithCells="1">
                  <from>
                    <xdr:col>6</xdr:col>
                    <xdr:colOff>342900</xdr:colOff>
                    <xdr:row>26</xdr:row>
                    <xdr:rowOff>28575</xdr:rowOff>
                  </from>
                  <to>
                    <xdr:col>6</xdr:col>
                    <xdr:colOff>1362075</xdr:colOff>
                    <xdr:row>26</xdr:row>
                    <xdr:rowOff>476250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FD63"/>
  <sheetViews>
    <sheetView showGridLines="0" showRowColHeaders="0" zoomScale="80" zoomScaleNormal="80" workbookViewId="0">
      <selection activeCell="F32" sqref="F32:G32"/>
    </sheetView>
  </sheetViews>
  <sheetFormatPr defaultColWidth="0" defaultRowHeight="0" customHeight="1" zeroHeight="1" x14ac:dyDescent="0.25"/>
  <cols>
    <col min="1" max="1" width="2.7109375" customWidth="1"/>
    <col min="2" max="2" width="45.7109375" customWidth="1"/>
    <col min="3" max="3" width="32.85546875" customWidth="1"/>
    <col min="4" max="4" width="5.140625" customWidth="1"/>
    <col min="5" max="5" width="57.140625" customWidth="1"/>
    <col min="6" max="6" width="18.85546875" customWidth="1"/>
    <col min="7" max="7" width="13.140625" customWidth="1"/>
    <col min="8" max="8" width="8.28515625" customWidth="1"/>
    <col min="9" max="9" width="9.140625" hidden="1" customWidth="1"/>
    <col min="10" max="16384" width="9.140625" hidden="1"/>
  </cols>
  <sheetData>
    <row r="1" spans="1:7" ht="15" x14ac:dyDescent="0.25">
      <c r="A1" s="13"/>
      <c r="B1" s="13"/>
      <c r="C1" s="13"/>
      <c r="D1" s="13"/>
      <c r="E1" s="13"/>
      <c r="F1" s="13"/>
      <c r="G1" s="13"/>
    </row>
    <row r="2" spans="1:7" ht="73.5" customHeight="1" x14ac:dyDescent="0.25">
      <c r="A2" s="13"/>
      <c r="B2" s="13"/>
      <c r="C2" s="13"/>
      <c r="D2" s="13"/>
      <c r="E2" s="13"/>
      <c r="F2" s="13"/>
      <c r="G2" s="13"/>
    </row>
    <row r="3" spans="1:7" ht="29.25" customHeight="1" x14ac:dyDescent="0.25">
      <c r="A3" s="13"/>
      <c r="B3" s="448" t="s">
        <v>147</v>
      </c>
      <c r="C3" s="448"/>
      <c r="D3" s="448"/>
      <c r="E3" s="448"/>
      <c r="F3" s="448"/>
      <c r="G3" s="448"/>
    </row>
    <row r="4" spans="1:7" s="233" customFormat="1" ht="22.5" customHeight="1" x14ac:dyDescent="0.25">
      <c r="A4" s="17"/>
      <c r="B4" s="113"/>
      <c r="C4" s="113"/>
      <c r="D4" s="113"/>
      <c r="E4" s="113"/>
      <c r="F4" s="113"/>
      <c r="G4" s="113"/>
    </row>
    <row r="5" spans="1:7" ht="27" customHeight="1" x14ac:dyDescent="0.25">
      <c r="A5" s="13"/>
      <c r="B5" s="371" t="s">
        <v>148</v>
      </c>
      <c r="C5" s="371"/>
      <c r="D5" s="371"/>
      <c r="E5" s="371"/>
      <c r="F5" s="371"/>
      <c r="G5" s="371"/>
    </row>
    <row r="6" spans="1:7" ht="7.5" customHeight="1" thickBot="1" x14ac:dyDescent="0.3">
      <c r="A6" s="13"/>
      <c r="B6" s="14"/>
      <c r="C6" s="14"/>
      <c r="D6" s="14"/>
      <c r="E6" s="15"/>
      <c r="F6" s="16"/>
      <c r="G6" s="16"/>
    </row>
    <row r="7" spans="1:7" ht="16.5" customHeight="1" thickTop="1" thickBot="1" x14ac:dyDescent="0.3">
      <c r="A7" s="13"/>
      <c r="B7" s="18" t="s">
        <v>3</v>
      </c>
      <c r="C7" s="18"/>
      <c r="D7" s="351"/>
      <c r="E7" s="353">
        <f>'2.Declaration'!E7</f>
        <v>0</v>
      </c>
      <c r="F7" s="16"/>
      <c r="G7" s="16"/>
    </row>
    <row r="8" spans="1:7" ht="7.5" customHeight="1" thickTop="1" x14ac:dyDescent="0.25">
      <c r="A8" s="13"/>
      <c r="B8" s="18"/>
      <c r="C8" s="18"/>
      <c r="D8" s="18"/>
      <c r="E8" s="19"/>
      <c r="F8" s="16"/>
      <c r="G8" s="16"/>
    </row>
    <row r="9" spans="1:7" ht="15.75" x14ac:dyDescent="0.25">
      <c r="A9" s="13"/>
      <c r="B9" s="20"/>
      <c r="C9" s="20"/>
      <c r="D9" s="20"/>
      <c r="E9" s="13"/>
      <c r="F9" s="13"/>
      <c r="G9" s="13"/>
    </row>
    <row r="10" spans="1:7" ht="7.5" customHeight="1" thickBot="1" x14ac:dyDescent="0.3">
      <c r="A10" s="13"/>
      <c r="B10" s="21"/>
      <c r="C10" s="21"/>
      <c r="D10" s="21"/>
      <c r="E10" s="15"/>
      <c r="F10" s="16"/>
      <c r="G10" s="16"/>
    </row>
    <row r="11" spans="1:7" ht="17.25" thickTop="1" thickBot="1" x14ac:dyDescent="0.3">
      <c r="A11" s="13"/>
      <c r="B11" s="18" t="s">
        <v>149</v>
      </c>
      <c r="C11" s="18"/>
      <c r="D11" s="351"/>
      <c r="E11" s="353">
        <f>'2.Declaration'!E11</f>
        <v>0</v>
      </c>
      <c r="F11" s="16"/>
      <c r="G11" s="16"/>
    </row>
    <row r="12" spans="1:7" ht="7.5" customHeight="1" thickTop="1" x14ac:dyDescent="0.25">
      <c r="A12" s="13"/>
      <c r="B12" s="18"/>
      <c r="C12" s="18"/>
      <c r="D12" s="18"/>
      <c r="E12" s="19"/>
      <c r="F12" s="16"/>
      <c r="G12" s="16"/>
    </row>
    <row r="13" spans="1:7" ht="15.75" x14ac:dyDescent="0.25">
      <c r="A13" s="13"/>
      <c r="B13" s="20"/>
      <c r="C13" s="20"/>
      <c r="D13" s="20"/>
      <c r="E13" s="13"/>
      <c r="F13" s="13"/>
      <c r="G13" s="13"/>
    </row>
    <row r="14" spans="1:7" ht="7.5" customHeight="1" thickBot="1" x14ac:dyDescent="0.3">
      <c r="A14" s="13"/>
      <c r="B14" s="21"/>
      <c r="C14" s="21"/>
      <c r="D14" s="21"/>
      <c r="E14" s="15"/>
      <c r="F14" s="16"/>
      <c r="G14" s="16"/>
    </row>
    <row r="15" spans="1:7" ht="17.25" customHeight="1" thickTop="1" thickBot="1" x14ac:dyDescent="0.3">
      <c r="A15" s="13"/>
      <c r="B15" s="450" t="s">
        <v>186</v>
      </c>
      <c r="C15" s="450"/>
      <c r="D15" s="352"/>
      <c r="E15" s="409">
        <f>'2.Declaration'!E15</f>
        <v>0</v>
      </c>
      <c r="F15" s="16"/>
      <c r="G15" s="16"/>
    </row>
    <row r="16" spans="1:7" ht="7.5" customHeight="1" thickTop="1" x14ac:dyDescent="0.25">
      <c r="A16" s="13"/>
      <c r="B16" s="18"/>
      <c r="C16" s="18"/>
      <c r="D16" s="18"/>
      <c r="E16" s="19"/>
      <c r="F16" s="16"/>
      <c r="G16" s="16"/>
    </row>
    <row r="17" spans="1:11" ht="15" x14ac:dyDescent="0.25">
      <c r="A17" s="13"/>
      <c r="B17" s="13"/>
      <c r="C17" s="13"/>
      <c r="D17" s="13"/>
      <c r="E17" s="13"/>
      <c r="F17" s="13"/>
      <c r="G17" s="13"/>
    </row>
    <row r="18" spans="1:11" ht="15" customHeight="1" x14ac:dyDescent="0.25"/>
    <row r="19" spans="1:11" ht="24.75" customHeight="1" x14ac:dyDescent="0.25">
      <c r="B19" s="494" t="s">
        <v>150</v>
      </c>
      <c r="C19" s="494"/>
      <c r="D19" s="494"/>
      <c r="E19" s="494"/>
      <c r="F19" s="494"/>
      <c r="G19" s="494"/>
      <c r="H19" s="211"/>
    </row>
    <row r="20" spans="1:11" ht="13.5" customHeight="1" x14ac:dyDescent="0.25">
      <c r="B20" s="495"/>
      <c r="C20" s="496"/>
      <c r="D20" s="496"/>
      <c r="E20" s="496"/>
      <c r="F20" s="496"/>
      <c r="G20" s="70"/>
      <c r="H20" s="372"/>
    </row>
    <row r="21" spans="1:11" ht="21.75" customHeight="1" x14ac:dyDescent="0.25">
      <c r="B21" s="464" t="s">
        <v>173</v>
      </c>
      <c r="C21" s="465"/>
      <c r="D21" s="465"/>
      <c r="E21" s="465"/>
      <c r="F21" s="465"/>
      <c r="G21" s="401" t="s">
        <v>9</v>
      </c>
      <c r="H21" s="373"/>
      <c r="K21">
        <f>IF(K23="TRUETRUETRUE",1,0)</f>
        <v>1</v>
      </c>
    </row>
    <row r="22" spans="1:11" ht="20.25" customHeight="1" x14ac:dyDescent="0.25">
      <c r="B22" s="466"/>
      <c r="C22" s="467"/>
      <c r="D22" s="467"/>
      <c r="E22" s="467"/>
      <c r="F22" s="467"/>
      <c r="G22" s="291"/>
      <c r="H22" s="336"/>
    </row>
    <row r="23" spans="1:11" ht="84.75" customHeight="1" x14ac:dyDescent="0.25">
      <c r="B23" s="453" t="s">
        <v>183</v>
      </c>
      <c r="C23" s="454"/>
      <c r="D23" s="454"/>
      <c r="E23" s="454"/>
      <c r="F23" s="343"/>
      <c r="G23" s="293"/>
      <c r="H23" s="337"/>
      <c r="J23" t="b">
        <v>1</v>
      </c>
      <c r="K23" t="str">
        <f>CONCATENATE(J26,J27,J23)</f>
        <v>TRUETRUETRUE</v>
      </c>
    </row>
    <row r="24" spans="1:11" s="332" customFormat="1" ht="20.25" customHeight="1" x14ac:dyDescent="0.25">
      <c r="B24" s="339" t="s">
        <v>172</v>
      </c>
      <c r="C24" s="340"/>
      <c r="D24" s="340"/>
      <c r="E24" s="340"/>
      <c r="F24" s="340"/>
      <c r="G24" s="333"/>
      <c r="H24" s="338"/>
    </row>
    <row r="25" spans="1:11" s="332" customFormat="1" ht="69.95" customHeight="1" x14ac:dyDescent="0.25">
      <c r="B25" s="457" t="s">
        <v>177</v>
      </c>
      <c r="C25" s="458"/>
      <c r="D25" s="458"/>
      <c r="E25" s="458"/>
      <c r="F25" s="341"/>
      <c r="G25" s="334"/>
      <c r="H25" s="338"/>
    </row>
    <row r="26" spans="1:11" s="332" customFormat="1" ht="163.5" customHeight="1" x14ac:dyDescent="0.25">
      <c r="B26" s="455" t="s">
        <v>184</v>
      </c>
      <c r="C26" s="456"/>
      <c r="D26" s="456"/>
      <c r="E26" s="456"/>
      <c r="F26" s="400"/>
      <c r="G26" s="401" t="s">
        <v>175</v>
      </c>
      <c r="H26" s="337"/>
      <c r="J26" s="277" t="b">
        <v>1</v>
      </c>
    </row>
    <row r="27" spans="1:11" s="332" customFormat="1" ht="193.5" customHeight="1" x14ac:dyDescent="0.25">
      <c r="B27" s="455" t="s">
        <v>176</v>
      </c>
      <c r="C27" s="456"/>
      <c r="D27" s="456"/>
      <c r="E27" s="456"/>
      <c r="F27" s="335"/>
      <c r="G27" s="402" t="s">
        <v>175</v>
      </c>
      <c r="H27" s="337"/>
      <c r="J27" s="277" t="b">
        <v>1</v>
      </c>
    </row>
    <row r="28" spans="1:11" s="332" customFormat="1" ht="18.75" customHeight="1" x14ac:dyDescent="0.25">
      <c r="B28" s="419"/>
      <c r="C28" s="419"/>
      <c r="D28" s="419"/>
      <c r="E28" s="419"/>
      <c r="F28" s="370"/>
      <c r="G28" s="401"/>
      <c r="H28" s="293"/>
      <c r="J28" s="277"/>
    </row>
    <row r="29" spans="1:11" s="332" customFormat="1" ht="18.75" customHeight="1" x14ac:dyDescent="0.25">
      <c r="A29"/>
      <c r="B29" s="442"/>
      <c r="D29" s="438"/>
      <c r="E29" s="439"/>
      <c r="F29" s="370"/>
      <c r="G29" s="333"/>
      <c r="H29" s="293"/>
      <c r="J29" s="277"/>
    </row>
    <row r="30" spans="1:11" ht="27.75" customHeight="1" x14ac:dyDescent="0.25">
      <c r="A30" s="233"/>
      <c r="B30" s="493" t="s">
        <v>103</v>
      </c>
      <c r="C30" s="493"/>
      <c r="D30" s="493"/>
      <c r="E30" s="493"/>
      <c r="F30" s="493"/>
      <c r="G30" s="493"/>
      <c r="H30" s="293"/>
    </row>
    <row r="31" spans="1:11" s="233" customFormat="1" ht="27.75" customHeight="1" x14ac:dyDescent="0.25">
      <c r="B31" s="113"/>
      <c r="C31" s="113"/>
      <c r="D31" s="113"/>
      <c r="E31" s="113"/>
      <c r="F31" s="113"/>
      <c r="G31" s="113"/>
      <c r="H31" s="293"/>
    </row>
    <row r="32" spans="1:11" ht="44.25" customHeight="1" x14ac:dyDescent="0.25">
      <c r="A32" s="332"/>
      <c r="B32" s="481" t="s">
        <v>237</v>
      </c>
      <c r="C32" s="481"/>
      <c r="D32" s="481"/>
      <c r="E32" s="481"/>
      <c r="F32" s="484" t="str">
        <f>IF(Z147=0,HYPERLINK("#'3.Main Menu'!A1","   Use calculator              "))</f>
        <v xml:space="preserve">   Use calculator              </v>
      </c>
      <c r="G32" s="485"/>
      <c r="H32" s="293"/>
      <c r="I32" s="433" t="b">
        <v>0</v>
      </c>
    </row>
    <row r="33" spans="1:16384" ht="36.75" customHeight="1" x14ac:dyDescent="0.25">
      <c r="B33" s="445" t="s">
        <v>238</v>
      </c>
      <c r="C33" s="445"/>
      <c r="D33" s="445"/>
      <c r="E33" s="445"/>
      <c r="F33" s="445"/>
      <c r="G33" s="113"/>
      <c r="H33" s="293"/>
      <c r="I33" s="433" t="b">
        <v>0</v>
      </c>
    </row>
    <row r="34" spans="1:16384" ht="39" customHeight="1" x14ac:dyDescent="0.25">
      <c r="B34" s="491" t="s">
        <v>233</v>
      </c>
      <c r="C34" s="492"/>
      <c r="D34" s="492"/>
      <c r="E34" s="492"/>
      <c r="F34" s="492"/>
      <c r="G34" s="446" t="s">
        <v>9</v>
      </c>
      <c r="H34" s="293"/>
      <c r="I34" s="277"/>
    </row>
    <row r="35" spans="1:16384" ht="44.25" customHeight="1" x14ac:dyDescent="0.25">
      <c r="B35" s="455" t="s">
        <v>234</v>
      </c>
      <c r="C35" s="456"/>
      <c r="D35" s="456"/>
      <c r="E35" s="456"/>
      <c r="F35" s="456"/>
      <c r="G35" s="447" t="s">
        <v>9</v>
      </c>
      <c r="H35" s="376"/>
    </row>
    <row r="36" spans="1:16384" ht="44.25" customHeight="1" x14ac:dyDescent="0.25">
      <c r="I36" s="332"/>
      <c r="J36" s="277"/>
      <c r="K36" s="332"/>
      <c r="L36" s="332"/>
      <c r="M36" s="332"/>
      <c r="N36" s="332"/>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332"/>
      <c r="BF36" s="332"/>
      <c r="BG36" s="332"/>
      <c r="BH36" s="332"/>
      <c r="BI36" s="332"/>
      <c r="BJ36" s="332"/>
      <c r="BK36" s="332"/>
      <c r="BL36" s="332"/>
      <c r="BM36" s="332"/>
      <c r="BN36" s="332"/>
      <c r="BO36" s="332"/>
      <c r="BP36" s="332"/>
      <c r="BQ36" s="332"/>
      <c r="BR36" s="332"/>
      <c r="BS36" s="332"/>
      <c r="BT36" s="332"/>
      <c r="BU36" s="332"/>
      <c r="BV36" s="332"/>
      <c r="BW36" s="332"/>
      <c r="BX36" s="332"/>
      <c r="BY36" s="332"/>
      <c r="BZ36" s="332"/>
      <c r="CA36" s="332"/>
      <c r="CB36" s="332"/>
      <c r="CC36" s="332"/>
      <c r="CD36" s="332"/>
      <c r="CE36" s="332"/>
      <c r="CF36" s="332"/>
      <c r="CG36" s="332"/>
      <c r="CH36" s="332"/>
      <c r="CI36" s="332"/>
      <c r="CJ36" s="332"/>
      <c r="CK36" s="332"/>
      <c r="CL36" s="332"/>
      <c r="CM36" s="332"/>
      <c r="CN36" s="332"/>
      <c r="CO36" s="332"/>
      <c r="CP36" s="332"/>
      <c r="CQ36" s="332"/>
      <c r="CR36" s="332"/>
      <c r="CS36" s="332"/>
      <c r="CT36" s="332"/>
      <c r="CU36" s="332"/>
      <c r="CV36" s="332"/>
      <c r="CW36" s="332"/>
      <c r="CX36" s="332"/>
      <c r="CY36" s="332"/>
      <c r="CZ36" s="332"/>
      <c r="DA36" s="332"/>
      <c r="DB36" s="332"/>
      <c r="DC36" s="332"/>
      <c r="DD36" s="332"/>
      <c r="DE36" s="332"/>
      <c r="DF36" s="332"/>
      <c r="DG36" s="332"/>
      <c r="DH36" s="332"/>
      <c r="DI36" s="332"/>
      <c r="DJ36" s="332"/>
      <c r="DK36" s="332"/>
      <c r="DL36" s="332"/>
      <c r="DM36" s="332"/>
      <c r="DN36" s="332"/>
      <c r="DO36" s="332"/>
      <c r="DP36" s="332"/>
      <c r="DQ36" s="332"/>
      <c r="DR36" s="332"/>
      <c r="DS36" s="332"/>
      <c r="DT36" s="332"/>
      <c r="DU36" s="332"/>
      <c r="DV36" s="332"/>
      <c r="DW36" s="332"/>
      <c r="DX36" s="332"/>
      <c r="DY36" s="332"/>
      <c r="DZ36" s="332"/>
      <c r="EA36" s="332"/>
      <c r="EB36" s="332"/>
      <c r="EC36" s="332"/>
      <c r="ED36" s="332"/>
      <c r="EE36" s="332"/>
      <c r="EF36" s="332"/>
      <c r="EG36" s="332"/>
      <c r="EH36" s="332"/>
      <c r="EI36" s="332"/>
      <c r="EJ36" s="332"/>
      <c r="EK36" s="332"/>
      <c r="EL36" s="332"/>
      <c r="EM36" s="332"/>
      <c r="EN36" s="332"/>
      <c r="EO36" s="332"/>
      <c r="EP36" s="332"/>
      <c r="EQ36" s="332"/>
      <c r="ER36" s="332"/>
      <c r="ES36" s="332"/>
      <c r="ET36" s="332"/>
      <c r="EU36" s="332"/>
      <c r="EV36" s="332"/>
      <c r="EW36" s="332"/>
      <c r="EX36" s="332"/>
      <c r="EY36" s="332"/>
      <c r="EZ36" s="332"/>
      <c r="FA36" s="332"/>
      <c r="FB36" s="332"/>
      <c r="FC36" s="332"/>
      <c r="FD36" s="332"/>
      <c r="FE36" s="332"/>
      <c r="FF36" s="332"/>
      <c r="FG36" s="332"/>
      <c r="FH36" s="332"/>
      <c r="FI36" s="332"/>
      <c r="FJ36" s="332"/>
      <c r="FK36" s="332"/>
      <c r="FL36" s="332"/>
      <c r="FM36" s="332"/>
      <c r="FN36" s="332"/>
      <c r="FO36" s="332"/>
      <c r="FP36" s="332"/>
      <c r="FQ36" s="332"/>
      <c r="FR36" s="332"/>
      <c r="FS36" s="332"/>
      <c r="FT36" s="332"/>
      <c r="FU36" s="332"/>
      <c r="FV36" s="332"/>
      <c r="FW36" s="332"/>
      <c r="FX36" s="332"/>
      <c r="FY36" s="332"/>
      <c r="FZ36" s="332"/>
      <c r="GA36" s="332"/>
      <c r="GB36" s="332"/>
      <c r="GC36" s="332"/>
      <c r="GD36" s="332"/>
      <c r="GE36" s="332"/>
      <c r="GF36" s="332"/>
      <c r="GG36" s="332"/>
      <c r="GH36" s="332"/>
      <c r="GI36" s="332"/>
      <c r="GJ36" s="332"/>
      <c r="GK36" s="332"/>
      <c r="GL36" s="332"/>
      <c r="GM36" s="332"/>
      <c r="GN36" s="332"/>
      <c r="GO36" s="332"/>
      <c r="GP36" s="332"/>
      <c r="GQ36" s="332"/>
      <c r="GR36" s="332"/>
      <c r="GS36" s="332"/>
      <c r="GT36" s="332"/>
      <c r="GU36" s="332"/>
      <c r="GV36" s="332"/>
      <c r="GW36" s="332"/>
      <c r="GX36" s="332"/>
      <c r="GY36" s="332"/>
      <c r="GZ36" s="332"/>
      <c r="HA36" s="332"/>
      <c r="HB36" s="332"/>
      <c r="HC36" s="332"/>
      <c r="HD36" s="332"/>
      <c r="HE36" s="332"/>
      <c r="HF36" s="332"/>
      <c r="HG36" s="332"/>
      <c r="HH36" s="332"/>
      <c r="HI36" s="332"/>
      <c r="HJ36" s="332"/>
      <c r="HK36" s="332"/>
      <c r="HL36" s="332"/>
      <c r="HM36" s="332"/>
      <c r="HN36" s="332"/>
      <c r="HO36" s="332"/>
      <c r="HP36" s="332"/>
      <c r="HQ36" s="332"/>
      <c r="HR36" s="332"/>
      <c r="HS36" s="332"/>
      <c r="HT36" s="332"/>
      <c r="HU36" s="332"/>
      <c r="HV36" s="332"/>
      <c r="HW36" s="332"/>
      <c r="HX36" s="332"/>
      <c r="HY36" s="332"/>
      <c r="HZ36" s="332"/>
      <c r="IA36" s="332"/>
      <c r="IB36" s="332"/>
      <c r="IC36" s="332"/>
      <c r="ID36" s="332"/>
      <c r="IE36" s="332"/>
      <c r="IF36" s="332"/>
      <c r="IG36" s="332"/>
      <c r="IH36" s="332"/>
      <c r="II36" s="332"/>
      <c r="IJ36" s="332"/>
      <c r="IK36" s="332"/>
      <c r="IL36" s="332"/>
      <c r="IM36" s="332"/>
      <c r="IN36" s="332"/>
      <c r="IO36" s="332"/>
      <c r="IP36" s="332"/>
      <c r="IQ36" s="332"/>
      <c r="IR36" s="332"/>
      <c r="IS36" s="332"/>
      <c r="IT36" s="332"/>
      <c r="IU36" s="332"/>
      <c r="IV36" s="332"/>
      <c r="IW36" s="332"/>
      <c r="IX36" s="332"/>
      <c r="IY36" s="332"/>
      <c r="IZ36" s="332"/>
      <c r="JA36" s="332"/>
      <c r="JB36" s="332"/>
      <c r="JC36" s="332"/>
      <c r="JD36" s="332"/>
      <c r="JE36" s="332"/>
      <c r="JF36" s="332"/>
      <c r="JG36" s="332"/>
      <c r="JH36" s="332"/>
      <c r="JI36" s="332"/>
      <c r="JJ36" s="332"/>
      <c r="JK36" s="332"/>
      <c r="JL36" s="332"/>
      <c r="JM36" s="332"/>
      <c r="JN36" s="332"/>
      <c r="JO36" s="332"/>
      <c r="JP36" s="332"/>
      <c r="JQ36" s="332"/>
      <c r="JR36" s="332"/>
      <c r="JS36" s="332"/>
      <c r="JT36" s="332"/>
      <c r="JU36" s="332"/>
      <c r="JV36" s="332"/>
      <c r="JW36" s="332"/>
      <c r="JX36" s="332"/>
      <c r="JY36" s="332"/>
      <c r="JZ36" s="332"/>
      <c r="KA36" s="332"/>
      <c r="KB36" s="332"/>
      <c r="KC36" s="332"/>
      <c r="KD36" s="332"/>
      <c r="KE36" s="332"/>
      <c r="KF36" s="332"/>
      <c r="KG36" s="332"/>
      <c r="KH36" s="332"/>
      <c r="KI36" s="332"/>
      <c r="KJ36" s="332"/>
      <c r="KK36" s="332"/>
      <c r="KL36" s="332"/>
      <c r="KM36" s="332"/>
      <c r="KN36" s="332"/>
      <c r="KO36" s="332"/>
      <c r="KP36" s="332"/>
      <c r="KQ36" s="332"/>
      <c r="KR36" s="332"/>
      <c r="KS36" s="332"/>
      <c r="KT36" s="332"/>
      <c r="KU36" s="332"/>
      <c r="KV36" s="332"/>
      <c r="KW36" s="332"/>
      <c r="KX36" s="332"/>
      <c r="KY36" s="332"/>
      <c r="KZ36" s="332"/>
      <c r="LA36" s="332"/>
      <c r="LB36" s="332"/>
      <c r="LC36" s="332"/>
      <c r="LD36" s="332"/>
      <c r="LE36" s="332"/>
      <c r="LF36" s="332"/>
      <c r="LG36" s="332"/>
      <c r="LH36" s="332"/>
      <c r="LI36" s="332"/>
      <c r="LJ36" s="332"/>
      <c r="LK36" s="332"/>
      <c r="LL36" s="332"/>
      <c r="LM36" s="332"/>
      <c r="LN36" s="332"/>
      <c r="LO36" s="332"/>
      <c r="LP36" s="332"/>
      <c r="LQ36" s="332"/>
      <c r="LR36" s="332"/>
      <c r="LS36" s="332"/>
      <c r="LT36" s="332"/>
      <c r="LU36" s="332"/>
      <c r="LV36" s="332"/>
      <c r="LW36" s="332"/>
      <c r="LX36" s="332"/>
      <c r="LY36" s="332"/>
      <c r="LZ36" s="332"/>
      <c r="MA36" s="332"/>
      <c r="MB36" s="332"/>
      <c r="MC36" s="332"/>
      <c r="MD36" s="332"/>
      <c r="ME36" s="332"/>
      <c r="MF36" s="332"/>
      <c r="MG36" s="332"/>
      <c r="MH36" s="332"/>
      <c r="MI36" s="332"/>
      <c r="MJ36" s="332"/>
      <c r="MK36" s="332"/>
      <c r="ML36" s="332"/>
      <c r="MM36" s="332"/>
      <c r="MN36" s="332"/>
      <c r="MO36" s="332"/>
      <c r="MP36" s="332"/>
      <c r="MQ36" s="332"/>
      <c r="MR36" s="332"/>
      <c r="MS36" s="332"/>
      <c r="MT36" s="332"/>
      <c r="MU36" s="332"/>
      <c r="MV36" s="332"/>
      <c r="MW36" s="332"/>
      <c r="MX36" s="332"/>
      <c r="MY36" s="332"/>
      <c r="MZ36" s="332"/>
      <c r="NA36" s="332"/>
      <c r="NB36" s="332"/>
      <c r="NC36" s="332"/>
      <c r="ND36" s="332"/>
      <c r="NE36" s="332"/>
      <c r="NF36" s="332"/>
      <c r="NG36" s="332"/>
      <c r="NH36" s="332"/>
      <c r="NI36" s="332"/>
      <c r="NJ36" s="332"/>
      <c r="NK36" s="332"/>
      <c r="NL36" s="332"/>
      <c r="NM36" s="332"/>
      <c r="NN36" s="332"/>
      <c r="NO36" s="332"/>
      <c r="NP36" s="332"/>
      <c r="NQ36" s="332"/>
      <c r="NR36" s="332"/>
      <c r="NS36" s="332"/>
      <c r="NT36" s="332"/>
      <c r="NU36" s="332"/>
      <c r="NV36" s="332"/>
      <c r="NW36" s="332"/>
      <c r="NX36" s="332"/>
      <c r="NY36" s="332"/>
      <c r="NZ36" s="332"/>
      <c r="OA36" s="332"/>
      <c r="OB36" s="332"/>
      <c r="OC36" s="332"/>
      <c r="OD36" s="332"/>
      <c r="OE36" s="332"/>
      <c r="OF36" s="332"/>
      <c r="OG36" s="332"/>
      <c r="OH36" s="332"/>
      <c r="OI36" s="332"/>
      <c r="OJ36" s="332"/>
      <c r="OK36" s="332"/>
      <c r="OL36" s="332"/>
      <c r="OM36" s="332"/>
      <c r="ON36" s="332"/>
      <c r="OO36" s="332"/>
      <c r="OP36" s="332"/>
      <c r="OQ36" s="332"/>
      <c r="OR36" s="332"/>
      <c r="OS36" s="332"/>
      <c r="OT36" s="332"/>
      <c r="OU36" s="332"/>
      <c r="OV36" s="332"/>
      <c r="OW36" s="332"/>
      <c r="OX36" s="332"/>
      <c r="OY36" s="332"/>
      <c r="OZ36" s="332"/>
      <c r="PA36" s="332"/>
      <c r="PB36" s="332"/>
      <c r="PC36" s="332"/>
      <c r="PD36" s="332"/>
      <c r="PE36" s="332"/>
      <c r="PF36" s="332"/>
      <c r="PG36" s="332"/>
      <c r="PH36" s="332"/>
      <c r="PI36" s="332"/>
      <c r="PJ36" s="332"/>
      <c r="PK36" s="332"/>
      <c r="PL36" s="332"/>
      <c r="PM36" s="332"/>
      <c r="PN36" s="332"/>
      <c r="PO36" s="332"/>
      <c r="PP36" s="332"/>
      <c r="PQ36" s="332"/>
      <c r="PR36" s="332"/>
      <c r="PS36" s="332"/>
      <c r="PT36" s="332"/>
      <c r="PU36" s="332"/>
      <c r="PV36" s="332"/>
      <c r="PW36" s="332"/>
      <c r="PX36" s="332"/>
      <c r="PY36" s="332"/>
      <c r="PZ36" s="332"/>
      <c r="QA36" s="332"/>
      <c r="QB36" s="332"/>
      <c r="QC36" s="332"/>
      <c r="QD36" s="332"/>
      <c r="QE36" s="332"/>
      <c r="QF36" s="332"/>
      <c r="QG36" s="332"/>
      <c r="QH36" s="332"/>
      <c r="QI36" s="332"/>
      <c r="QJ36" s="332"/>
      <c r="QK36" s="332"/>
      <c r="QL36" s="332"/>
      <c r="QM36" s="332"/>
      <c r="QN36" s="332"/>
      <c r="QO36" s="332"/>
      <c r="QP36" s="332"/>
      <c r="QQ36" s="332"/>
      <c r="QR36" s="332"/>
      <c r="QS36" s="332"/>
      <c r="QT36" s="332"/>
      <c r="QU36" s="332"/>
      <c r="QV36" s="332"/>
      <c r="QW36" s="332"/>
      <c r="QX36" s="332"/>
      <c r="QY36" s="332"/>
      <c r="QZ36" s="332"/>
      <c r="RA36" s="332"/>
      <c r="RB36" s="332"/>
      <c r="RC36" s="332"/>
      <c r="RD36" s="332"/>
      <c r="RE36" s="332"/>
      <c r="RF36" s="332"/>
      <c r="RG36" s="332"/>
      <c r="RH36" s="332"/>
      <c r="RI36" s="332"/>
      <c r="RJ36" s="332"/>
      <c r="RK36" s="332"/>
      <c r="RL36" s="332"/>
      <c r="RM36" s="332"/>
      <c r="RN36" s="332"/>
      <c r="RO36" s="332"/>
      <c r="RP36" s="332"/>
      <c r="RQ36" s="332"/>
      <c r="RR36" s="332"/>
      <c r="RS36" s="332"/>
      <c r="RT36" s="332"/>
      <c r="RU36" s="332"/>
      <c r="RV36" s="332"/>
      <c r="RW36" s="332"/>
      <c r="RX36" s="332"/>
      <c r="RY36" s="332"/>
      <c r="RZ36" s="332"/>
      <c r="SA36" s="332"/>
      <c r="SB36" s="332"/>
      <c r="SC36" s="332"/>
      <c r="SD36" s="332"/>
      <c r="SE36" s="332"/>
      <c r="SF36" s="332"/>
      <c r="SG36" s="332"/>
      <c r="SH36" s="332"/>
      <c r="SI36" s="332"/>
      <c r="SJ36" s="332"/>
      <c r="SK36" s="332"/>
      <c r="SL36" s="332"/>
      <c r="SM36" s="332"/>
      <c r="SN36" s="332"/>
      <c r="SO36" s="332"/>
      <c r="SP36" s="332"/>
      <c r="SQ36" s="332"/>
      <c r="SR36" s="332"/>
      <c r="SS36" s="332"/>
      <c r="ST36" s="332"/>
      <c r="SU36" s="332"/>
      <c r="SV36" s="332"/>
      <c r="SW36" s="332"/>
      <c r="SX36" s="332"/>
      <c r="SY36" s="332"/>
      <c r="SZ36" s="332"/>
      <c r="TA36" s="332"/>
      <c r="TB36" s="332"/>
      <c r="TC36" s="332"/>
      <c r="TD36" s="332"/>
      <c r="TE36" s="332"/>
      <c r="TF36" s="332"/>
      <c r="TG36" s="332"/>
      <c r="TH36" s="332"/>
      <c r="TI36" s="332"/>
      <c r="TJ36" s="332"/>
      <c r="TK36" s="332"/>
      <c r="TL36" s="332"/>
      <c r="TM36" s="332"/>
      <c r="TN36" s="332"/>
      <c r="TO36" s="332"/>
      <c r="TP36" s="332"/>
      <c r="TQ36" s="332"/>
      <c r="TR36" s="332"/>
      <c r="TS36" s="332"/>
      <c r="TT36" s="332"/>
      <c r="TU36" s="332"/>
      <c r="TV36" s="332"/>
      <c r="TW36" s="332"/>
      <c r="TX36" s="332"/>
      <c r="TY36" s="332"/>
      <c r="TZ36" s="332"/>
      <c r="UA36" s="332"/>
      <c r="UB36" s="332"/>
      <c r="UC36" s="332"/>
      <c r="UD36" s="332"/>
      <c r="UE36" s="332"/>
      <c r="UF36" s="332"/>
      <c r="UG36" s="332"/>
      <c r="UH36" s="332"/>
      <c r="UI36" s="332"/>
      <c r="UJ36" s="332"/>
      <c r="UK36" s="332"/>
      <c r="UL36" s="332"/>
      <c r="UM36" s="332"/>
      <c r="UN36" s="332"/>
      <c r="UO36" s="332"/>
      <c r="UP36" s="332"/>
      <c r="UQ36" s="332"/>
      <c r="UR36" s="332"/>
      <c r="US36" s="332"/>
      <c r="UT36" s="332"/>
      <c r="UU36" s="332"/>
      <c r="UV36" s="332"/>
      <c r="UW36" s="332"/>
      <c r="UX36" s="332"/>
      <c r="UY36" s="332"/>
      <c r="UZ36" s="332"/>
      <c r="VA36" s="332"/>
      <c r="VB36" s="332"/>
      <c r="VC36" s="332"/>
      <c r="VD36" s="332"/>
      <c r="VE36" s="332"/>
      <c r="VF36" s="332"/>
      <c r="VG36" s="332"/>
      <c r="VH36" s="332"/>
      <c r="VI36" s="332"/>
      <c r="VJ36" s="332"/>
      <c r="VK36" s="332"/>
      <c r="VL36" s="332"/>
      <c r="VM36" s="332"/>
      <c r="VN36" s="332"/>
      <c r="VO36" s="332"/>
      <c r="VP36" s="332"/>
      <c r="VQ36" s="332"/>
      <c r="VR36" s="332"/>
      <c r="VS36" s="332"/>
      <c r="VT36" s="332"/>
      <c r="VU36" s="332"/>
      <c r="VV36" s="332"/>
      <c r="VW36" s="332"/>
      <c r="VX36" s="332"/>
      <c r="VY36" s="332"/>
      <c r="VZ36" s="332"/>
      <c r="WA36" s="332"/>
      <c r="WB36" s="332"/>
      <c r="WC36" s="332"/>
      <c r="WD36" s="332"/>
      <c r="WE36" s="332"/>
      <c r="WF36" s="332"/>
      <c r="WG36" s="332"/>
      <c r="WH36" s="332"/>
      <c r="WI36" s="332"/>
      <c r="WJ36" s="332"/>
      <c r="WK36" s="332"/>
      <c r="WL36" s="332"/>
      <c r="WM36" s="332"/>
      <c r="WN36" s="332"/>
      <c r="WO36" s="332"/>
      <c r="WP36" s="332"/>
      <c r="WQ36" s="332"/>
      <c r="WR36" s="332"/>
      <c r="WS36" s="332"/>
      <c r="WT36" s="332"/>
      <c r="WU36" s="332"/>
      <c r="WV36" s="332"/>
      <c r="WW36" s="332"/>
      <c r="WX36" s="332"/>
      <c r="WY36" s="332"/>
      <c r="WZ36" s="332"/>
      <c r="XA36" s="332"/>
      <c r="XB36" s="332"/>
      <c r="XC36" s="332"/>
      <c r="XD36" s="332"/>
      <c r="XE36" s="332"/>
      <c r="XF36" s="332"/>
      <c r="XG36" s="332"/>
      <c r="XH36" s="332"/>
      <c r="XI36" s="332"/>
      <c r="XJ36" s="332"/>
      <c r="XK36" s="332"/>
      <c r="XL36" s="332"/>
      <c r="XM36" s="332"/>
      <c r="XN36" s="332"/>
      <c r="XO36" s="332"/>
      <c r="XP36" s="332"/>
      <c r="XQ36" s="332"/>
      <c r="XR36" s="332"/>
      <c r="XS36" s="332"/>
      <c r="XT36" s="332"/>
      <c r="XU36" s="332"/>
      <c r="XV36" s="332"/>
      <c r="XW36" s="332"/>
      <c r="XX36" s="332"/>
      <c r="XY36" s="332"/>
      <c r="XZ36" s="332"/>
      <c r="YA36" s="332"/>
      <c r="YB36" s="332"/>
      <c r="YC36" s="332"/>
      <c r="YD36" s="332"/>
      <c r="YE36" s="332"/>
      <c r="YF36" s="332"/>
      <c r="YG36" s="332"/>
      <c r="YH36" s="332"/>
      <c r="YI36" s="332"/>
      <c r="YJ36" s="332"/>
      <c r="YK36" s="332"/>
      <c r="YL36" s="332"/>
      <c r="YM36" s="332"/>
      <c r="YN36" s="332"/>
      <c r="YO36" s="332"/>
      <c r="YP36" s="332"/>
      <c r="YQ36" s="332"/>
      <c r="YR36" s="332"/>
      <c r="YS36" s="332"/>
      <c r="YT36" s="332"/>
      <c r="YU36" s="332"/>
      <c r="YV36" s="332"/>
      <c r="YW36" s="332"/>
      <c r="YX36" s="332"/>
      <c r="YY36" s="332"/>
      <c r="YZ36" s="332"/>
      <c r="ZA36" s="332"/>
      <c r="ZB36" s="332"/>
      <c r="ZC36" s="332"/>
      <c r="ZD36" s="332"/>
      <c r="ZE36" s="332"/>
      <c r="ZF36" s="332"/>
      <c r="ZG36" s="332"/>
      <c r="ZH36" s="332"/>
      <c r="ZI36" s="332"/>
      <c r="ZJ36" s="332"/>
      <c r="ZK36" s="332"/>
      <c r="ZL36" s="332"/>
      <c r="ZM36" s="332"/>
      <c r="ZN36" s="332"/>
      <c r="ZO36" s="332"/>
      <c r="ZP36" s="332"/>
      <c r="ZQ36" s="332"/>
      <c r="ZR36" s="332"/>
      <c r="ZS36" s="332"/>
      <c r="ZT36" s="332"/>
      <c r="ZU36" s="332"/>
      <c r="ZV36" s="332"/>
      <c r="ZW36" s="332"/>
      <c r="ZX36" s="332"/>
      <c r="ZY36" s="332"/>
      <c r="ZZ36" s="332"/>
      <c r="AAA36" s="332"/>
      <c r="AAB36" s="332"/>
      <c r="AAC36" s="332"/>
      <c r="AAD36" s="332"/>
      <c r="AAE36" s="332"/>
      <c r="AAF36" s="332"/>
      <c r="AAG36" s="332"/>
      <c r="AAH36" s="332"/>
      <c r="AAI36" s="332"/>
      <c r="AAJ36" s="332"/>
      <c r="AAK36" s="332"/>
      <c r="AAL36" s="332"/>
      <c r="AAM36" s="332"/>
      <c r="AAN36" s="332"/>
      <c r="AAO36" s="332"/>
      <c r="AAP36" s="332"/>
      <c r="AAQ36" s="332"/>
      <c r="AAR36" s="332"/>
      <c r="AAS36" s="332"/>
      <c r="AAT36" s="332"/>
      <c r="AAU36" s="332"/>
      <c r="AAV36" s="332"/>
      <c r="AAW36" s="332"/>
      <c r="AAX36" s="332"/>
      <c r="AAY36" s="332"/>
      <c r="AAZ36" s="332"/>
      <c r="ABA36" s="332"/>
      <c r="ABB36" s="332"/>
      <c r="ABC36" s="332"/>
      <c r="ABD36" s="332"/>
      <c r="ABE36" s="332"/>
      <c r="ABF36" s="332"/>
      <c r="ABG36" s="332"/>
      <c r="ABH36" s="332"/>
      <c r="ABI36" s="332"/>
      <c r="ABJ36" s="332"/>
      <c r="ABK36" s="332"/>
      <c r="ABL36" s="332"/>
      <c r="ABM36" s="332"/>
      <c r="ABN36" s="332"/>
      <c r="ABO36" s="332"/>
      <c r="ABP36" s="332"/>
      <c r="ABQ36" s="332"/>
      <c r="ABR36" s="332"/>
      <c r="ABS36" s="332"/>
      <c r="ABT36" s="332"/>
      <c r="ABU36" s="332"/>
      <c r="ABV36" s="332"/>
      <c r="ABW36" s="332"/>
      <c r="ABX36" s="332"/>
      <c r="ABY36" s="332"/>
      <c r="ABZ36" s="332"/>
      <c r="ACA36" s="332"/>
      <c r="ACB36" s="332"/>
      <c r="ACC36" s="332"/>
      <c r="ACD36" s="332"/>
      <c r="ACE36" s="332"/>
      <c r="ACF36" s="332"/>
      <c r="ACG36" s="332"/>
      <c r="ACH36" s="332"/>
      <c r="ACI36" s="332"/>
      <c r="ACJ36" s="332"/>
      <c r="ACK36" s="332"/>
      <c r="ACL36" s="332"/>
      <c r="ACM36" s="332"/>
      <c r="ACN36" s="332"/>
      <c r="ACO36" s="332"/>
      <c r="ACP36" s="332"/>
      <c r="ACQ36" s="332"/>
      <c r="ACR36" s="332"/>
      <c r="ACS36" s="332"/>
      <c r="ACT36" s="332"/>
      <c r="ACU36" s="332"/>
      <c r="ACV36" s="332"/>
      <c r="ACW36" s="332"/>
      <c r="ACX36" s="332"/>
      <c r="ACY36" s="332"/>
      <c r="ACZ36" s="332"/>
      <c r="ADA36" s="332"/>
      <c r="ADB36" s="332"/>
      <c r="ADC36" s="332"/>
      <c r="ADD36" s="332"/>
      <c r="ADE36" s="332"/>
      <c r="ADF36" s="332"/>
      <c r="ADG36" s="332"/>
      <c r="ADH36" s="332"/>
      <c r="ADI36" s="332"/>
      <c r="ADJ36" s="332"/>
      <c r="ADK36" s="332"/>
      <c r="ADL36" s="332"/>
      <c r="ADM36" s="332"/>
      <c r="ADN36" s="332"/>
      <c r="ADO36" s="332"/>
      <c r="ADP36" s="332"/>
      <c r="ADQ36" s="332"/>
      <c r="ADR36" s="332"/>
      <c r="ADS36" s="332"/>
      <c r="ADT36" s="332"/>
      <c r="ADU36" s="332"/>
      <c r="ADV36" s="332"/>
      <c r="ADW36" s="332"/>
      <c r="ADX36" s="332"/>
      <c r="ADY36" s="332"/>
      <c r="ADZ36" s="332"/>
      <c r="AEA36" s="332"/>
      <c r="AEB36" s="332"/>
      <c r="AEC36" s="332"/>
      <c r="AED36" s="332"/>
      <c r="AEE36" s="332"/>
      <c r="AEF36" s="332"/>
      <c r="AEG36" s="332"/>
      <c r="AEH36" s="332"/>
      <c r="AEI36" s="332"/>
      <c r="AEJ36" s="332"/>
      <c r="AEK36" s="332"/>
      <c r="AEL36" s="332"/>
      <c r="AEM36" s="332"/>
      <c r="AEN36" s="332"/>
      <c r="AEO36" s="332"/>
      <c r="AEP36" s="332"/>
      <c r="AEQ36" s="332"/>
      <c r="AER36" s="332"/>
      <c r="AES36" s="332"/>
      <c r="AET36" s="332"/>
      <c r="AEU36" s="332"/>
      <c r="AEV36" s="332"/>
      <c r="AEW36" s="332"/>
      <c r="AEX36" s="332"/>
      <c r="AEY36" s="332"/>
      <c r="AEZ36" s="332"/>
      <c r="AFA36" s="332"/>
      <c r="AFB36" s="332"/>
      <c r="AFC36" s="332"/>
      <c r="AFD36" s="332"/>
      <c r="AFE36" s="332"/>
      <c r="AFF36" s="332"/>
      <c r="AFG36" s="332"/>
      <c r="AFH36" s="332"/>
      <c r="AFI36" s="332"/>
      <c r="AFJ36" s="332"/>
      <c r="AFK36" s="332"/>
      <c r="AFL36" s="332"/>
      <c r="AFM36" s="332"/>
      <c r="AFN36" s="332"/>
      <c r="AFO36" s="332"/>
      <c r="AFP36" s="332"/>
      <c r="AFQ36" s="332"/>
      <c r="AFR36" s="332"/>
      <c r="AFS36" s="332"/>
      <c r="AFT36" s="332"/>
      <c r="AFU36" s="332"/>
      <c r="AFV36" s="332"/>
      <c r="AFW36" s="332"/>
      <c r="AFX36" s="332"/>
      <c r="AFY36" s="332"/>
      <c r="AFZ36" s="332"/>
      <c r="AGA36" s="332"/>
      <c r="AGB36" s="332"/>
      <c r="AGC36" s="332"/>
      <c r="AGD36" s="332"/>
      <c r="AGE36" s="332"/>
      <c r="AGF36" s="332"/>
      <c r="AGG36" s="332"/>
      <c r="AGH36" s="332"/>
      <c r="AGI36" s="332"/>
      <c r="AGJ36" s="332"/>
      <c r="AGK36" s="332"/>
      <c r="AGL36" s="332"/>
      <c r="AGM36" s="332"/>
      <c r="AGN36" s="332"/>
      <c r="AGO36" s="332"/>
      <c r="AGP36" s="332"/>
      <c r="AGQ36" s="332"/>
      <c r="AGR36" s="332"/>
      <c r="AGS36" s="332"/>
      <c r="AGT36" s="332"/>
      <c r="AGU36" s="332"/>
      <c r="AGV36" s="332"/>
      <c r="AGW36" s="332"/>
      <c r="AGX36" s="332"/>
      <c r="AGY36" s="332"/>
      <c r="AGZ36" s="332"/>
      <c r="AHA36" s="332"/>
      <c r="AHB36" s="332"/>
      <c r="AHC36" s="332"/>
      <c r="AHD36" s="332"/>
      <c r="AHE36" s="332"/>
      <c r="AHF36" s="332"/>
      <c r="AHG36" s="332"/>
      <c r="AHH36" s="332"/>
      <c r="AHI36" s="332"/>
      <c r="AHJ36" s="332"/>
      <c r="AHK36" s="332"/>
      <c r="AHL36" s="332"/>
      <c r="AHM36" s="332"/>
      <c r="AHN36" s="332"/>
      <c r="AHO36" s="332"/>
      <c r="AHP36" s="332"/>
      <c r="AHQ36" s="332"/>
      <c r="AHR36" s="332"/>
      <c r="AHS36" s="332"/>
      <c r="AHT36" s="332"/>
      <c r="AHU36" s="332"/>
      <c r="AHV36" s="332"/>
      <c r="AHW36" s="332"/>
      <c r="AHX36" s="332"/>
      <c r="AHY36" s="332"/>
      <c r="AHZ36" s="332"/>
      <c r="AIA36" s="332"/>
      <c r="AIB36" s="332"/>
      <c r="AIC36" s="332"/>
      <c r="AID36" s="332"/>
      <c r="AIE36" s="332"/>
      <c r="AIF36" s="332"/>
      <c r="AIG36" s="332"/>
      <c r="AIH36" s="332"/>
      <c r="AII36" s="332"/>
      <c r="AIJ36" s="332"/>
      <c r="AIK36" s="332"/>
      <c r="AIL36" s="332"/>
      <c r="AIM36" s="332"/>
      <c r="AIN36" s="332"/>
      <c r="AIO36" s="332"/>
      <c r="AIP36" s="332"/>
      <c r="AIQ36" s="332"/>
      <c r="AIR36" s="332"/>
      <c r="AIS36" s="332"/>
      <c r="AIT36" s="332"/>
      <c r="AIU36" s="332"/>
      <c r="AIV36" s="332"/>
      <c r="AIW36" s="332"/>
      <c r="AIX36" s="332"/>
      <c r="AIY36" s="332"/>
      <c r="AIZ36" s="332"/>
      <c r="AJA36" s="332"/>
      <c r="AJB36" s="332"/>
      <c r="AJC36" s="332"/>
      <c r="AJD36" s="332"/>
      <c r="AJE36" s="332"/>
      <c r="AJF36" s="332"/>
      <c r="AJG36" s="332"/>
      <c r="AJH36" s="332"/>
      <c r="AJI36" s="332"/>
      <c r="AJJ36" s="332"/>
      <c r="AJK36" s="332"/>
      <c r="AJL36" s="332"/>
      <c r="AJM36" s="332"/>
      <c r="AJN36" s="332"/>
      <c r="AJO36" s="332"/>
      <c r="AJP36" s="332"/>
      <c r="AJQ36" s="332"/>
      <c r="AJR36" s="332"/>
      <c r="AJS36" s="332"/>
      <c r="AJT36" s="332"/>
      <c r="AJU36" s="332"/>
      <c r="AJV36" s="332"/>
      <c r="AJW36" s="332"/>
      <c r="AJX36" s="332"/>
      <c r="AJY36" s="332"/>
      <c r="AJZ36" s="332"/>
      <c r="AKA36" s="332"/>
      <c r="AKB36" s="332"/>
      <c r="AKC36" s="332"/>
      <c r="AKD36" s="332"/>
      <c r="AKE36" s="332"/>
      <c r="AKF36" s="332"/>
      <c r="AKG36" s="332"/>
      <c r="AKH36" s="332"/>
      <c r="AKI36" s="332"/>
      <c r="AKJ36" s="332"/>
      <c r="AKK36" s="332"/>
      <c r="AKL36" s="332"/>
      <c r="AKM36" s="332"/>
      <c r="AKN36" s="332"/>
      <c r="AKO36" s="332"/>
      <c r="AKP36" s="332"/>
      <c r="AKQ36" s="332"/>
      <c r="AKR36" s="332"/>
      <c r="AKS36" s="332"/>
      <c r="AKT36" s="332"/>
      <c r="AKU36" s="332"/>
      <c r="AKV36" s="332"/>
      <c r="AKW36" s="332"/>
      <c r="AKX36" s="332"/>
      <c r="AKY36" s="332"/>
      <c r="AKZ36" s="332"/>
      <c r="ALA36" s="332"/>
      <c r="ALB36" s="332"/>
      <c r="ALC36" s="332"/>
      <c r="ALD36" s="332"/>
      <c r="ALE36" s="332"/>
      <c r="ALF36" s="332"/>
      <c r="ALG36" s="332"/>
      <c r="ALH36" s="332"/>
      <c r="ALI36" s="332"/>
      <c r="ALJ36" s="332"/>
      <c r="ALK36" s="332"/>
      <c r="ALL36" s="332"/>
      <c r="ALM36" s="332"/>
      <c r="ALN36" s="332"/>
      <c r="ALO36" s="332"/>
      <c r="ALP36" s="332"/>
      <c r="ALQ36" s="332"/>
      <c r="ALR36" s="332"/>
      <c r="ALS36" s="332"/>
      <c r="ALT36" s="332"/>
      <c r="ALU36" s="332"/>
      <c r="ALV36" s="332"/>
      <c r="ALW36" s="332"/>
      <c r="ALX36" s="332"/>
      <c r="ALY36" s="332"/>
      <c r="ALZ36" s="332"/>
      <c r="AMA36" s="332"/>
      <c r="AMB36" s="332"/>
      <c r="AMC36" s="332"/>
      <c r="AMD36" s="332"/>
      <c r="AME36" s="332"/>
      <c r="AMF36" s="332"/>
      <c r="AMG36" s="332"/>
      <c r="AMH36" s="332"/>
      <c r="AMI36" s="332"/>
      <c r="AMJ36" s="332"/>
      <c r="AMK36" s="332"/>
      <c r="AML36" s="332"/>
      <c r="AMM36" s="332"/>
      <c r="AMN36" s="332"/>
      <c r="AMO36" s="332"/>
      <c r="AMP36" s="332"/>
      <c r="AMQ36" s="332"/>
      <c r="AMR36" s="332"/>
      <c r="AMS36" s="332"/>
      <c r="AMT36" s="332"/>
      <c r="AMU36" s="332"/>
      <c r="AMV36" s="332"/>
      <c r="AMW36" s="332"/>
      <c r="AMX36" s="332"/>
      <c r="AMY36" s="332"/>
      <c r="AMZ36" s="332"/>
      <c r="ANA36" s="332"/>
      <c r="ANB36" s="332"/>
      <c r="ANC36" s="332"/>
      <c r="AND36" s="332"/>
      <c r="ANE36" s="332"/>
      <c r="ANF36" s="332"/>
      <c r="ANG36" s="332"/>
      <c r="ANH36" s="332"/>
      <c r="ANI36" s="332"/>
      <c r="ANJ36" s="332"/>
      <c r="ANK36" s="332"/>
      <c r="ANL36" s="332"/>
      <c r="ANM36" s="332"/>
      <c r="ANN36" s="332"/>
      <c r="ANO36" s="332"/>
      <c r="ANP36" s="332"/>
      <c r="ANQ36" s="332"/>
      <c r="ANR36" s="332"/>
      <c r="ANS36" s="332"/>
      <c r="ANT36" s="332"/>
      <c r="ANU36" s="332"/>
      <c r="ANV36" s="332"/>
      <c r="ANW36" s="332"/>
      <c r="ANX36" s="332"/>
      <c r="ANY36" s="332"/>
      <c r="ANZ36" s="332"/>
      <c r="AOA36" s="332"/>
      <c r="AOB36" s="332"/>
      <c r="AOC36" s="332"/>
      <c r="AOD36" s="332"/>
      <c r="AOE36" s="332"/>
      <c r="AOF36" s="332"/>
      <c r="AOG36" s="332"/>
      <c r="AOH36" s="332"/>
      <c r="AOI36" s="332"/>
      <c r="AOJ36" s="332"/>
      <c r="AOK36" s="332"/>
      <c r="AOL36" s="332"/>
      <c r="AOM36" s="332"/>
      <c r="AON36" s="332"/>
      <c r="AOO36" s="332"/>
      <c r="AOP36" s="332"/>
      <c r="AOQ36" s="332"/>
      <c r="AOR36" s="332"/>
      <c r="AOS36" s="332"/>
      <c r="AOT36" s="332"/>
      <c r="AOU36" s="332"/>
      <c r="AOV36" s="332"/>
      <c r="AOW36" s="332"/>
      <c r="AOX36" s="332"/>
      <c r="AOY36" s="332"/>
      <c r="AOZ36" s="332"/>
      <c r="APA36" s="332"/>
      <c r="APB36" s="332"/>
      <c r="APC36" s="332"/>
      <c r="APD36" s="332"/>
      <c r="APE36" s="332"/>
      <c r="APF36" s="332"/>
      <c r="APG36" s="332"/>
      <c r="APH36" s="332"/>
      <c r="API36" s="332"/>
      <c r="APJ36" s="332"/>
      <c r="APK36" s="332"/>
      <c r="APL36" s="332"/>
      <c r="APM36" s="332"/>
      <c r="APN36" s="332"/>
      <c r="APO36" s="332"/>
      <c r="APP36" s="332"/>
      <c r="APQ36" s="332"/>
      <c r="APR36" s="332"/>
      <c r="APS36" s="332"/>
      <c r="APT36" s="332"/>
      <c r="APU36" s="332"/>
      <c r="APV36" s="332"/>
      <c r="APW36" s="332"/>
      <c r="APX36" s="332"/>
      <c r="APY36" s="332"/>
      <c r="APZ36" s="332"/>
      <c r="AQA36" s="332"/>
      <c r="AQB36" s="332"/>
      <c r="AQC36" s="332"/>
      <c r="AQD36" s="332"/>
      <c r="AQE36" s="332"/>
      <c r="AQF36" s="332"/>
      <c r="AQG36" s="332"/>
      <c r="AQH36" s="332"/>
      <c r="AQI36" s="332"/>
      <c r="AQJ36" s="332"/>
      <c r="AQK36" s="332"/>
      <c r="AQL36" s="332"/>
      <c r="AQM36" s="332"/>
      <c r="AQN36" s="332"/>
      <c r="AQO36" s="332"/>
      <c r="AQP36" s="332"/>
      <c r="AQQ36" s="332"/>
      <c r="AQR36" s="332"/>
      <c r="AQS36" s="332"/>
      <c r="AQT36" s="332"/>
      <c r="AQU36" s="332"/>
      <c r="AQV36" s="332"/>
      <c r="AQW36" s="332"/>
      <c r="AQX36" s="332"/>
      <c r="AQY36" s="332"/>
      <c r="AQZ36" s="332"/>
      <c r="ARA36" s="332"/>
      <c r="ARB36" s="332"/>
      <c r="ARC36" s="332"/>
      <c r="ARD36" s="332"/>
      <c r="ARE36" s="332"/>
      <c r="ARF36" s="332"/>
      <c r="ARG36" s="332"/>
      <c r="ARH36" s="332"/>
      <c r="ARI36" s="332"/>
      <c r="ARJ36" s="332"/>
      <c r="ARK36" s="332"/>
      <c r="ARL36" s="332"/>
      <c r="ARM36" s="332"/>
      <c r="ARN36" s="332"/>
      <c r="ARO36" s="332"/>
      <c r="ARP36" s="332"/>
      <c r="ARQ36" s="332"/>
      <c r="ARR36" s="332"/>
      <c r="ARS36" s="332"/>
      <c r="ART36" s="332"/>
      <c r="ARU36" s="332"/>
      <c r="ARV36" s="332"/>
      <c r="ARW36" s="332"/>
      <c r="ARX36" s="332"/>
      <c r="ARY36" s="332"/>
      <c r="ARZ36" s="332"/>
      <c r="ASA36" s="332"/>
      <c r="ASB36" s="332"/>
      <c r="ASC36" s="332"/>
      <c r="ASD36" s="332"/>
      <c r="ASE36" s="332"/>
      <c r="ASF36" s="332"/>
      <c r="ASG36" s="332"/>
      <c r="ASH36" s="332"/>
      <c r="ASI36" s="332"/>
      <c r="ASJ36" s="332"/>
      <c r="ASK36" s="332"/>
      <c r="ASL36" s="332"/>
      <c r="ASM36" s="332"/>
      <c r="ASN36" s="332"/>
      <c r="ASO36" s="332"/>
      <c r="ASP36" s="332"/>
      <c r="ASQ36" s="332"/>
      <c r="ASR36" s="332"/>
      <c r="ASS36" s="332"/>
      <c r="AST36" s="332"/>
      <c r="ASU36" s="332"/>
      <c r="ASV36" s="332"/>
      <c r="ASW36" s="332"/>
      <c r="ASX36" s="332"/>
      <c r="ASY36" s="332"/>
      <c r="ASZ36" s="332"/>
      <c r="ATA36" s="332"/>
      <c r="ATB36" s="332"/>
      <c r="ATC36" s="332"/>
      <c r="ATD36" s="332"/>
      <c r="ATE36" s="332"/>
      <c r="ATF36" s="332"/>
      <c r="ATG36" s="332"/>
      <c r="ATH36" s="332"/>
      <c r="ATI36" s="332"/>
      <c r="ATJ36" s="332"/>
      <c r="ATK36" s="332"/>
      <c r="ATL36" s="332"/>
      <c r="ATM36" s="332"/>
      <c r="ATN36" s="332"/>
      <c r="ATO36" s="332"/>
      <c r="ATP36" s="332"/>
      <c r="ATQ36" s="332"/>
      <c r="ATR36" s="332"/>
      <c r="ATS36" s="332"/>
      <c r="ATT36" s="332"/>
      <c r="ATU36" s="332"/>
      <c r="ATV36" s="332"/>
      <c r="ATW36" s="332"/>
      <c r="ATX36" s="332"/>
      <c r="ATY36" s="332"/>
      <c r="ATZ36" s="332"/>
      <c r="AUA36" s="332"/>
      <c r="AUB36" s="332"/>
      <c r="AUC36" s="332"/>
      <c r="AUD36" s="332"/>
      <c r="AUE36" s="332"/>
      <c r="AUF36" s="332"/>
      <c r="AUG36" s="332"/>
      <c r="AUH36" s="332"/>
      <c r="AUI36" s="332"/>
      <c r="AUJ36" s="332"/>
      <c r="AUK36" s="332"/>
      <c r="AUL36" s="332"/>
      <c r="AUM36" s="332"/>
      <c r="AUN36" s="332"/>
      <c r="AUO36" s="332"/>
      <c r="AUP36" s="332"/>
      <c r="AUQ36" s="332"/>
      <c r="AUR36" s="332"/>
      <c r="AUS36" s="332"/>
      <c r="AUT36" s="332"/>
      <c r="AUU36" s="332"/>
      <c r="AUV36" s="332"/>
      <c r="AUW36" s="332"/>
      <c r="AUX36" s="332"/>
      <c r="AUY36" s="332"/>
      <c r="AUZ36" s="332"/>
      <c r="AVA36" s="332"/>
      <c r="AVB36" s="332"/>
      <c r="AVC36" s="332"/>
      <c r="AVD36" s="332"/>
      <c r="AVE36" s="332"/>
      <c r="AVF36" s="332"/>
      <c r="AVG36" s="332"/>
      <c r="AVH36" s="332"/>
      <c r="AVI36" s="332"/>
      <c r="AVJ36" s="332"/>
      <c r="AVK36" s="332"/>
      <c r="AVL36" s="332"/>
      <c r="AVM36" s="332"/>
      <c r="AVN36" s="332"/>
      <c r="AVO36" s="332"/>
      <c r="AVP36" s="332"/>
      <c r="AVQ36" s="332"/>
      <c r="AVR36" s="332"/>
      <c r="AVS36" s="332"/>
      <c r="AVT36" s="332"/>
      <c r="AVU36" s="332"/>
      <c r="AVV36" s="332"/>
      <c r="AVW36" s="332"/>
      <c r="AVX36" s="332"/>
      <c r="AVY36" s="332"/>
      <c r="AVZ36" s="332"/>
      <c r="AWA36" s="332"/>
      <c r="AWB36" s="332"/>
      <c r="AWC36" s="332"/>
      <c r="AWD36" s="332"/>
      <c r="AWE36" s="332"/>
      <c r="AWF36" s="332"/>
      <c r="AWG36" s="332"/>
      <c r="AWH36" s="332"/>
      <c r="AWI36" s="332"/>
      <c r="AWJ36" s="332"/>
      <c r="AWK36" s="332"/>
      <c r="AWL36" s="332"/>
      <c r="AWM36" s="332"/>
      <c r="AWN36" s="332"/>
      <c r="AWO36" s="332"/>
      <c r="AWP36" s="332"/>
      <c r="AWQ36" s="332"/>
      <c r="AWR36" s="332"/>
      <c r="AWS36" s="332"/>
      <c r="AWT36" s="332"/>
      <c r="AWU36" s="332"/>
      <c r="AWV36" s="332"/>
      <c r="AWW36" s="332"/>
      <c r="AWX36" s="332"/>
      <c r="AWY36" s="332"/>
      <c r="AWZ36" s="332"/>
      <c r="AXA36" s="332"/>
      <c r="AXB36" s="332"/>
      <c r="AXC36" s="332"/>
      <c r="AXD36" s="332"/>
      <c r="AXE36" s="332"/>
      <c r="AXF36" s="332"/>
      <c r="AXG36" s="332"/>
      <c r="AXH36" s="332"/>
      <c r="AXI36" s="332"/>
      <c r="AXJ36" s="332"/>
      <c r="AXK36" s="332"/>
      <c r="AXL36" s="332"/>
      <c r="AXM36" s="332"/>
      <c r="AXN36" s="332"/>
      <c r="AXO36" s="332"/>
      <c r="AXP36" s="332"/>
      <c r="AXQ36" s="332"/>
      <c r="AXR36" s="332"/>
      <c r="AXS36" s="332"/>
      <c r="AXT36" s="332"/>
      <c r="AXU36" s="332"/>
      <c r="AXV36" s="332"/>
      <c r="AXW36" s="332"/>
      <c r="AXX36" s="332"/>
      <c r="AXY36" s="332"/>
      <c r="AXZ36" s="332"/>
      <c r="AYA36" s="332"/>
      <c r="AYB36" s="332"/>
      <c r="AYC36" s="332"/>
      <c r="AYD36" s="332"/>
      <c r="AYE36" s="332"/>
      <c r="AYF36" s="332"/>
      <c r="AYG36" s="332"/>
      <c r="AYH36" s="332"/>
      <c r="AYI36" s="332"/>
      <c r="AYJ36" s="332"/>
      <c r="AYK36" s="332"/>
      <c r="AYL36" s="332"/>
      <c r="AYM36" s="332"/>
      <c r="AYN36" s="332"/>
      <c r="AYO36" s="332"/>
      <c r="AYP36" s="332"/>
      <c r="AYQ36" s="332"/>
      <c r="AYR36" s="332"/>
      <c r="AYS36" s="332"/>
      <c r="AYT36" s="332"/>
      <c r="AYU36" s="332"/>
      <c r="AYV36" s="332"/>
      <c r="AYW36" s="332"/>
      <c r="AYX36" s="332"/>
      <c r="AYY36" s="332"/>
      <c r="AYZ36" s="332"/>
      <c r="AZA36" s="332"/>
      <c r="AZB36" s="332"/>
      <c r="AZC36" s="332"/>
      <c r="AZD36" s="332"/>
      <c r="AZE36" s="332"/>
      <c r="AZF36" s="332"/>
      <c r="AZG36" s="332"/>
      <c r="AZH36" s="332"/>
      <c r="AZI36" s="332"/>
      <c r="AZJ36" s="332"/>
      <c r="AZK36" s="332"/>
      <c r="AZL36" s="332"/>
      <c r="AZM36" s="332"/>
      <c r="AZN36" s="332"/>
      <c r="AZO36" s="332"/>
      <c r="AZP36" s="332"/>
      <c r="AZQ36" s="332"/>
      <c r="AZR36" s="332"/>
      <c r="AZS36" s="332"/>
      <c r="AZT36" s="332"/>
      <c r="AZU36" s="332"/>
      <c r="AZV36" s="332"/>
      <c r="AZW36" s="332"/>
      <c r="AZX36" s="332"/>
      <c r="AZY36" s="332"/>
      <c r="AZZ36" s="332"/>
      <c r="BAA36" s="332"/>
      <c r="BAB36" s="332"/>
      <c r="BAC36" s="332"/>
      <c r="BAD36" s="332"/>
      <c r="BAE36" s="332"/>
      <c r="BAF36" s="332"/>
      <c r="BAG36" s="332"/>
      <c r="BAH36" s="332"/>
      <c r="BAI36" s="332"/>
      <c r="BAJ36" s="332"/>
      <c r="BAK36" s="332"/>
      <c r="BAL36" s="332"/>
      <c r="BAM36" s="332"/>
      <c r="BAN36" s="332"/>
      <c r="BAO36" s="332"/>
      <c r="BAP36" s="332"/>
      <c r="BAQ36" s="332"/>
      <c r="BAR36" s="332"/>
      <c r="BAS36" s="332"/>
      <c r="BAT36" s="332"/>
      <c r="BAU36" s="332"/>
      <c r="BAV36" s="332"/>
      <c r="BAW36" s="332"/>
      <c r="BAX36" s="332"/>
      <c r="BAY36" s="332"/>
      <c r="BAZ36" s="332"/>
      <c r="BBA36" s="332"/>
      <c r="BBB36" s="332"/>
      <c r="BBC36" s="332"/>
      <c r="BBD36" s="332"/>
      <c r="BBE36" s="332"/>
      <c r="BBF36" s="332"/>
      <c r="BBG36" s="332"/>
      <c r="BBH36" s="332"/>
      <c r="BBI36" s="332"/>
      <c r="BBJ36" s="332"/>
      <c r="BBK36" s="332"/>
      <c r="BBL36" s="332"/>
      <c r="BBM36" s="332"/>
      <c r="BBN36" s="332"/>
      <c r="BBO36" s="332"/>
      <c r="BBP36" s="332"/>
      <c r="BBQ36" s="332"/>
      <c r="BBR36" s="332"/>
      <c r="BBS36" s="332"/>
      <c r="BBT36" s="332"/>
      <c r="BBU36" s="332"/>
      <c r="BBV36" s="332"/>
      <c r="BBW36" s="332"/>
      <c r="BBX36" s="332"/>
      <c r="BBY36" s="332"/>
      <c r="BBZ36" s="332"/>
      <c r="BCA36" s="332"/>
      <c r="BCB36" s="332"/>
      <c r="BCC36" s="332"/>
      <c r="BCD36" s="332"/>
      <c r="BCE36" s="332"/>
      <c r="BCF36" s="332"/>
      <c r="BCG36" s="332"/>
      <c r="BCH36" s="332"/>
      <c r="BCI36" s="332"/>
      <c r="BCJ36" s="332"/>
      <c r="BCK36" s="332"/>
      <c r="BCL36" s="332"/>
      <c r="BCM36" s="332"/>
      <c r="BCN36" s="332"/>
      <c r="BCO36" s="332"/>
      <c r="BCP36" s="332"/>
      <c r="BCQ36" s="332"/>
      <c r="BCR36" s="332"/>
      <c r="BCS36" s="332"/>
      <c r="BCT36" s="332"/>
      <c r="BCU36" s="332"/>
      <c r="BCV36" s="332"/>
      <c r="BCW36" s="332"/>
      <c r="BCX36" s="332"/>
      <c r="BCY36" s="332"/>
      <c r="BCZ36" s="332"/>
      <c r="BDA36" s="332"/>
      <c r="BDB36" s="332"/>
      <c r="BDC36" s="332"/>
      <c r="BDD36" s="332"/>
      <c r="BDE36" s="332"/>
      <c r="BDF36" s="332"/>
      <c r="BDG36" s="332"/>
      <c r="BDH36" s="332"/>
      <c r="BDI36" s="332"/>
      <c r="BDJ36" s="332"/>
      <c r="BDK36" s="332"/>
      <c r="BDL36" s="332"/>
      <c r="BDM36" s="332"/>
      <c r="BDN36" s="332"/>
      <c r="BDO36" s="332"/>
      <c r="BDP36" s="332"/>
      <c r="BDQ36" s="332"/>
      <c r="BDR36" s="332"/>
      <c r="BDS36" s="332"/>
      <c r="BDT36" s="332"/>
      <c r="BDU36" s="332"/>
      <c r="BDV36" s="332"/>
      <c r="BDW36" s="332"/>
      <c r="BDX36" s="332"/>
      <c r="BDY36" s="332"/>
      <c r="BDZ36" s="332"/>
      <c r="BEA36" s="332"/>
      <c r="BEB36" s="332"/>
      <c r="BEC36" s="332"/>
      <c r="BED36" s="332"/>
      <c r="BEE36" s="332"/>
      <c r="BEF36" s="332"/>
      <c r="BEG36" s="332"/>
      <c r="BEH36" s="332"/>
      <c r="BEI36" s="332"/>
      <c r="BEJ36" s="332"/>
      <c r="BEK36" s="332"/>
      <c r="BEL36" s="332"/>
      <c r="BEM36" s="332"/>
      <c r="BEN36" s="332"/>
      <c r="BEO36" s="332"/>
      <c r="BEP36" s="332"/>
      <c r="BEQ36" s="332"/>
      <c r="BER36" s="332"/>
      <c r="BES36" s="332"/>
      <c r="BET36" s="332"/>
      <c r="BEU36" s="332"/>
      <c r="BEV36" s="332"/>
      <c r="BEW36" s="332"/>
      <c r="BEX36" s="332"/>
      <c r="BEY36" s="332"/>
      <c r="BEZ36" s="332"/>
      <c r="BFA36" s="332"/>
      <c r="BFB36" s="332"/>
      <c r="BFC36" s="332"/>
      <c r="BFD36" s="332"/>
      <c r="BFE36" s="332"/>
      <c r="BFF36" s="332"/>
      <c r="BFG36" s="332"/>
      <c r="BFH36" s="332"/>
      <c r="BFI36" s="332"/>
      <c r="BFJ36" s="332"/>
      <c r="BFK36" s="332"/>
      <c r="BFL36" s="332"/>
      <c r="BFM36" s="332"/>
      <c r="BFN36" s="332"/>
      <c r="BFO36" s="332"/>
      <c r="BFP36" s="332"/>
      <c r="BFQ36" s="332"/>
      <c r="BFR36" s="332"/>
      <c r="BFS36" s="332"/>
      <c r="BFT36" s="332"/>
      <c r="BFU36" s="332"/>
      <c r="BFV36" s="332"/>
      <c r="BFW36" s="332"/>
      <c r="BFX36" s="332"/>
      <c r="BFY36" s="332"/>
      <c r="BFZ36" s="332"/>
      <c r="BGA36" s="332"/>
      <c r="BGB36" s="332"/>
      <c r="BGC36" s="332"/>
      <c r="BGD36" s="332"/>
      <c r="BGE36" s="332"/>
      <c r="BGF36" s="332"/>
      <c r="BGG36" s="332"/>
      <c r="BGH36" s="332"/>
      <c r="BGI36" s="332"/>
      <c r="BGJ36" s="332"/>
      <c r="BGK36" s="332"/>
      <c r="BGL36" s="332"/>
      <c r="BGM36" s="332"/>
      <c r="BGN36" s="332"/>
      <c r="BGO36" s="332"/>
      <c r="BGP36" s="332"/>
      <c r="BGQ36" s="332"/>
      <c r="BGR36" s="332"/>
      <c r="BGS36" s="332"/>
      <c r="BGT36" s="332"/>
      <c r="BGU36" s="332"/>
      <c r="BGV36" s="332"/>
      <c r="BGW36" s="332"/>
      <c r="BGX36" s="332"/>
      <c r="BGY36" s="332"/>
      <c r="BGZ36" s="332"/>
      <c r="BHA36" s="332"/>
      <c r="BHB36" s="332"/>
      <c r="BHC36" s="332"/>
      <c r="BHD36" s="332"/>
      <c r="BHE36" s="332"/>
      <c r="BHF36" s="332"/>
      <c r="BHG36" s="332"/>
      <c r="BHH36" s="332"/>
      <c r="BHI36" s="332"/>
      <c r="BHJ36" s="332"/>
      <c r="BHK36" s="332"/>
      <c r="BHL36" s="332"/>
      <c r="BHM36" s="332"/>
      <c r="BHN36" s="332"/>
      <c r="BHO36" s="332"/>
      <c r="BHP36" s="332"/>
      <c r="BHQ36" s="332"/>
      <c r="BHR36" s="332"/>
      <c r="BHS36" s="332"/>
      <c r="BHT36" s="332"/>
      <c r="BHU36" s="332"/>
      <c r="BHV36" s="332"/>
      <c r="BHW36" s="332"/>
      <c r="BHX36" s="332"/>
      <c r="BHY36" s="332"/>
      <c r="BHZ36" s="332"/>
      <c r="BIA36" s="332"/>
      <c r="BIB36" s="332"/>
      <c r="BIC36" s="332"/>
      <c r="BID36" s="332"/>
      <c r="BIE36" s="332"/>
      <c r="BIF36" s="332"/>
      <c r="BIG36" s="332"/>
      <c r="BIH36" s="332"/>
      <c r="BII36" s="332"/>
      <c r="BIJ36" s="332"/>
      <c r="BIK36" s="332"/>
      <c r="BIL36" s="332"/>
      <c r="BIM36" s="332"/>
      <c r="BIN36" s="332"/>
      <c r="BIO36" s="332"/>
      <c r="BIP36" s="332"/>
      <c r="BIQ36" s="332"/>
      <c r="BIR36" s="332"/>
      <c r="BIS36" s="332"/>
      <c r="BIT36" s="332"/>
      <c r="BIU36" s="332"/>
      <c r="BIV36" s="332"/>
      <c r="BIW36" s="332"/>
      <c r="BIX36" s="332"/>
      <c r="BIY36" s="332"/>
      <c r="BIZ36" s="332"/>
      <c r="BJA36" s="332"/>
      <c r="BJB36" s="332"/>
      <c r="BJC36" s="332"/>
      <c r="BJD36" s="332"/>
      <c r="BJE36" s="332"/>
      <c r="BJF36" s="332"/>
      <c r="BJG36" s="332"/>
      <c r="BJH36" s="332"/>
      <c r="BJI36" s="332"/>
      <c r="BJJ36" s="332"/>
      <c r="BJK36" s="332"/>
      <c r="BJL36" s="332"/>
      <c r="BJM36" s="332"/>
      <c r="BJN36" s="332"/>
      <c r="BJO36" s="332"/>
      <c r="BJP36" s="332"/>
      <c r="BJQ36" s="332"/>
      <c r="BJR36" s="332"/>
      <c r="BJS36" s="332"/>
      <c r="BJT36" s="332"/>
      <c r="BJU36" s="332"/>
      <c r="BJV36" s="332"/>
      <c r="BJW36" s="332"/>
      <c r="BJX36" s="332"/>
      <c r="BJY36" s="332"/>
      <c r="BJZ36" s="332"/>
      <c r="BKA36" s="332"/>
      <c r="BKB36" s="332"/>
      <c r="BKC36" s="332"/>
      <c r="BKD36" s="332"/>
      <c r="BKE36" s="332"/>
      <c r="BKF36" s="332"/>
      <c r="BKG36" s="332"/>
      <c r="BKH36" s="332"/>
      <c r="BKI36" s="332"/>
      <c r="BKJ36" s="332"/>
      <c r="BKK36" s="332"/>
      <c r="BKL36" s="332"/>
      <c r="BKM36" s="332"/>
      <c r="BKN36" s="332"/>
      <c r="BKO36" s="332"/>
      <c r="BKP36" s="332"/>
      <c r="BKQ36" s="332"/>
      <c r="BKR36" s="332"/>
      <c r="BKS36" s="332"/>
      <c r="BKT36" s="332"/>
      <c r="BKU36" s="332"/>
      <c r="BKV36" s="332"/>
      <c r="BKW36" s="332"/>
      <c r="BKX36" s="332"/>
      <c r="BKY36" s="332"/>
      <c r="BKZ36" s="332"/>
      <c r="BLA36" s="332"/>
      <c r="BLB36" s="332"/>
      <c r="BLC36" s="332"/>
      <c r="BLD36" s="332"/>
      <c r="BLE36" s="332"/>
      <c r="BLF36" s="332"/>
      <c r="BLG36" s="332"/>
      <c r="BLH36" s="332"/>
      <c r="BLI36" s="332"/>
      <c r="BLJ36" s="332"/>
      <c r="BLK36" s="332"/>
      <c r="BLL36" s="332"/>
      <c r="BLM36" s="332"/>
      <c r="BLN36" s="332"/>
      <c r="BLO36" s="332"/>
      <c r="BLP36" s="332"/>
      <c r="BLQ36" s="332"/>
      <c r="BLR36" s="332"/>
      <c r="BLS36" s="332"/>
      <c r="BLT36" s="332"/>
      <c r="BLU36" s="332"/>
      <c r="BLV36" s="332"/>
      <c r="BLW36" s="332"/>
      <c r="BLX36" s="332"/>
      <c r="BLY36" s="332"/>
      <c r="BLZ36" s="332"/>
      <c r="BMA36" s="332"/>
      <c r="BMB36" s="332"/>
      <c r="BMC36" s="332"/>
      <c r="BMD36" s="332"/>
      <c r="BME36" s="332"/>
      <c r="BMF36" s="332"/>
      <c r="BMG36" s="332"/>
      <c r="BMH36" s="332"/>
      <c r="BMI36" s="332"/>
      <c r="BMJ36" s="332"/>
      <c r="BMK36" s="332"/>
      <c r="BML36" s="332"/>
      <c r="BMM36" s="332"/>
      <c r="BMN36" s="332"/>
      <c r="BMO36" s="332"/>
      <c r="BMP36" s="332"/>
      <c r="BMQ36" s="332"/>
      <c r="BMR36" s="332"/>
      <c r="BMS36" s="332"/>
      <c r="BMT36" s="332"/>
      <c r="BMU36" s="332"/>
      <c r="BMV36" s="332"/>
      <c r="BMW36" s="332"/>
      <c r="BMX36" s="332"/>
      <c r="BMY36" s="332"/>
      <c r="BMZ36" s="332"/>
      <c r="BNA36" s="332"/>
      <c r="BNB36" s="332"/>
      <c r="BNC36" s="332"/>
      <c r="BND36" s="332"/>
      <c r="BNE36" s="332"/>
      <c r="BNF36" s="332"/>
      <c r="BNG36" s="332"/>
      <c r="BNH36" s="332"/>
      <c r="BNI36" s="332"/>
      <c r="BNJ36" s="332"/>
      <c r="BNK36" s="332"/>
      <c r="BNL36" s="332"/>
      <c r="BNM36" s="332"/>
      <c r="BNN36" s="332"/>
      <c r="BNO36" s="332"/>
      <c r="BNP36" s="332"/>
      <c r="BNQ36" s="332"/>
      <c r="BNR36" s="332"/>
      <c r="BNS36" s="332"/>
      <c r="BNT36" s="332"/>
      <c r="BNU36" s="332"/>
      <c r="BNV36" s="332"/>
      <c r="BNW36" s="332"/>
      <c r="BNX36" s="332"/>
      <c r="BNY36" s="332"/>
      <c r="BNZ36" s="332"/>
      <c r="BOA36" s="332"/>
      <c r="BOB36" s="332"/>
      <c r="BOC36" s="332"/>
      <c r="BOD36" s="332"/>
      <c r="BOE36" s="332"/>
      <c r="BOF36" s="332"/>
      <c r="BOG36" s="332"/>
      <c r="BOH36" s="332"/>
      <c r="BOI36" s="332"/>
      <c r="BOJ36" s="332"/>
      <c r="BOK36" s="332"/>
      <c r="BOL36" s="332"/>
      <c r="BOM36" s="332"/>
      <c r="BON36" s="332"/>
      <c r="BOO36" s="332"/>
      <c r="BOP36" s="332"/>
      <c r="BOQ36" s="332"/>
      <c r="BOR36" s="332"/>
      <c r="BOS36" s="332"/>
      <c r="BOT36" s="332"/>
      <c r="BOU36" s="332"/>
      <c r="BOV36" s="332"/>
      <c r="BOW36" s="332"/>
      <c r="BOX36" s="332"/>
      <c r="BOY36" s="332"/>
      <c r="BOZ36" s="332"/>
      <c r="BPA36" s="332"/>
      <c r="BPB36" s="332"/>
      <c r="BPC36" s="332"/>
      <c r="BPD36" s="332"/>
      <c r="BPE36" s="332"/>
      <c r="BPF36" s="332"/>
      <c r="BPG36" s="332"/>
      <c r="BPH36" s="332"/>
      <c r="BPI36" s="332"/>
      <c r="BPJ36" s="332"/>
      <c r="BPK36" s="332"/>
      <c r="BPL36" s="332"/>
      <c r="BPM36" s="332"/>
      <c r="BPN36" s="332"/>
      <c r="BPO36" s="332"/>
      <c r="BPP36" s="332"/>
      <c r="BPQ36" s="332"/>
      <c r="BPR36" s="332"/>
      <c r="BPS36" s="332"/>
      <c r="BPT36" s="332"/>
      <c r="BPU36" s="332"/>
      <c r="BPV36" s="332"/>
      <c r="BPW36" s="332"/>
      <c r="BPX36" s="332"/>
      <c r="BPY36" s="332"/>
      <c r="BPZ36" s="332"/>
      <c r="BQA36" s="332"/>
      <c r="BQB36" s="332"/>
      <c r="BQC36" s="332"/>
      <c r="BQD36" s="332"/>
      <c r="BQE36" s="332"/>
      <c r="BQF36" s="332"/>
      <c r="BQG36" s="332"/>
      <c r="BQH36" s="332"/>
      <c r="BQI36" s="332"/>
      <c r="BQJ36" s="332"/>
      <c r="BQK36" s="332"/>
      <c r="BQL36" s="332"/>
      <c r="BQM36" s="332"/>
      <c r="BQN36" s="332"/>
      <c r="BQO36" s="332"/>
      <c r="BQP36" s="332"/>
      <c r="BQQ36" s="332"/>
      <c r="BQR36" s="332"/>
      <c r="BQS36" s="332"/>
      <c r="BQT36" s="332"/>
      <c r="BQU36" s="332"/>
      <c r="BQV36" s="332"/>
      <c r="BQW36" s="332"/>
      <c r="BQX36" s="332"/>
      <c r="BQY36" s="332"/>
      <c r="BQZ36" s="332"/>
      <c r="BRA36" s="332"/>
      <c r="BRB36" s="332"/>
      <c r="BRC36" s="332"/>
      <c r="BRD36" s="332"/>
      <c r="BRE36" s="332"/>
      <c r="BRF36" s="332"/>
      <c r="BRG36" s="332"/>
      <c r="BRH36" s="332"/>
      <c r="BRI36" s="332"/>
      <c r="BRJ36" s="332"/>
      <c r="BRK36" s="332"/>
      <c r="BRL36" s="332"/>
      <c r="BRM36" s="332"/>
      <c r="BRN36" s="332"/>
      <c r="BRO36" s="332"/>
      <c r="BRP36" s="332"/>
      <c r="BRQ36" s="332"/>
      <c r="BRR36" s="332"/>
      <c r="BRS36" s="332"/>
      <c r="BRT36" s="332"/>
      <c r="BRU36" s="332"/>
      <c r="BRV36" s="332"/>
      <c r="BRW36" s="332"/>
      <c r="BRX36" s="332"/>
      <c r="BRY36" s="332"/>
      <c r="BRZ36" s="332"/>
      <c r="BSA36" s="332"/>
      <c r="BSB36" s="332"/>
      <c r="BSC36" s="332"/>
      <c r="BSD36" s="332"/>
      <c r="BSE36" s="332"/>
      <c r="BSF36" s="332"/>
      <c r="BSG36" s="332"/>
      <c r="BSH36" s="332"/>
      <c r="BSI36" s="332"/>
      <c r="BSJ36" s="332"/>
      <c r="BSK36" s="332"/>
      <c r="BSL36" s="332"/>
      <c r="BSM36" s="332"/>
      <c r="BSN36" s="332"/>
      <c r="BSO36" s="332"/>
      <c r="BSP36" s="332"/>
      <c r="BSQ36" s="332"/>
      <c r="BSR36" s="332"/>
      <c r="BSS36" s="332"/>
      <c r="BST36" s="332"/>
      <c r="BSU36" s="332"/>
      <c r="BSV36" s="332"/>
      <c r="BSW36" s="332"/>
      <c r="BSX36" s="332"/>
      <c r="BSY36" s="332"/>
      <c r="BSZ36" s="332"/>
      <c r="BTA36" s="332"/>
      <c r="BTB36" s="332"/>
      <c r="BTC36" s="332"/>
      <c r="BTD36" s="332"/>
      <c r="BTE36" s="332"/>
      <c r="BTF36" s="332"/>
      <c r="BTG36" s="332"/>
      <c r="BTH36" s="332"/>
      <c r="BTI36" s="332"/>
      <c r="BTJ36" s="332"/>
      <c r="BTK36" s="332"/>
      <c r="BTL36" s="332"/>
      <c r="BTM36" s="332"/>
      <c r="BTN36" s="332"/>
      <c r="BTO36" s="332"/>
      <c r="BTP36" s="332"/>
      <c r="BTQ36" s="332"/>
      <c r="BTR36" s="332"/>
      <c r="BTS36" s="332"/>
      <c r="BTT36" s="332"/>
      <c r="BTU36" s="332"/>
      <c r="BTV36" s="332"/>
      <c r="BTW36" s="332"/>
      <c r="BTX36" s="332"/>
      <c r="BTY36" s="332"/>
      <c r="BTZ36" s="332"/>
      <c r="BUA36" s="332"/>
      <c r="BUB36" s="332"/>
      <c r="BUC36" s="332"/>
      <c r="BUD36" s="332"/>
      <c r="BUE36" s="332"/>
      <c r="BUF36" s="332"/>
      <c r="BUG36" s="332"/>
      <c r="BUH36" s="332"/>
      <c r="BUI36" s="332"/>
      <c r="BUJ36" s="332"/>
      <c r="BUK36" s="332"/>
      <c r="BUL36" s="332"/>
      <c r="BUM36" s="332"/>
      <c r="BUN36" s="332"/>
      <c r="BUO36" s="332"/>
      <c r="BUP36" s="332"/>
      <c r="BUQ36" s="332"/>
      <c r="BUR36" s="332"/>
      <c r="BUS36" s="332"/>
      <c r="BUT36" s="332"/>
      <c r="BUU36" s="332"/>
      <c r="BUV36" s="332"/>
      <c r="BUW36" s="332"/>
      <c r="BUX36" s="332"/>
      <c r="BUY36" s="332"/>
      <c r="BUZ36" s="332"/>
      <c r="BVA36" s="332"/>
      <c r="BVB36" s="332"/>
      <c r="BVC36" s="332"/>
      <c r="BVD36" s="332"/>
      <c r="BVE36" s="332"/>
      <c r="BVF36" s="332"/>
      <c r="BVG36" s="332"/>
      <c r="BVH36" s="332"/>
      <c r="BVI36" s="332"/>
      <c r="BVJ36" s="332"/>
      <c r="BVK36" s="332"/>
      <c r="BVL36" s="332"/>
      <c r="BVM36" s="332"/>
      <c r="BVN36" s="332"/>
      <c r="BVO36" s="332"/>
      <c r="BVP36" s="332"/>
      <c r="BVQ36" s="332"/>
      <c r="BVR36" s="332"/>
      <c r="BVS36" s="332"/>
      <c r="BVT36" s="332"/>
      <c r="BVU36" s="332"/>
      <c r="BVV36" s="332"/>
      <c r="BVW36" s="332"/>
      <c r="BVX36" s="332"/>
      <c r="BVY36" s="332"/>
      <c r="BVZ36" s="332"/>
      <c r="BWA36" s="332"/>
      <c r="BWB36" s="332"/>
      <c r="BWC36" s="332"/>
      <c r="BWD36" s="332"/>
      <c r="BWE36" s="332"/>
      <c r="BWF36" s="332"/>
      <c r="BWG36" s="332"/>
      <c r="BWH36" s="332"/>
      <c r="BWI36" s="332"/>
      <c r="BWJ36" s="332"/>
      <c r="BWK36" s="332"/>
      <c r="BWL36" s="332"/>
      <c r="BWM36" s="332"/>
      <c r="BWN36" s="332"/>
      <c r="BWO36" s="332"/>
      <c r="BWP36" s="332"/>
      <c r="BWQ36" s="332"/>
      <c r="BWR36" s="332"/>
      <c r="BWS36" s="332"/>
      <c r="BWT36" s="332"/>
      <c r="BWU36" s="332"/>
      <c r="BWV36" s="332"/>
      <c r="BWW36" s="332"/>
      <c r="BWX36" s="332"/>
      <c r="BWY36" s="332"/>
      <c r="BWZ36" s="332"/>
      <c r="BXA36" s="332"/>
      <c r="BXB36" s="332"/>
      <c r="BXC36" s="332"/>
      <c r="BXD36" s="332"/>
      <c r="BXE36" s="332"/>
      <c r="BXF36" s="332"/>
      <c r="BXG36" s="332"/>
      <c r="BXH36" s="332"/>
      <c r="BXI36" s="332"/>
      <c r="BXJ36" s="332"/>
      <c r="BXK36" s="332"/>
      <c r="BXL36" s="332"/>
      <c r="BXM36" s="332"/>
      <c r="BXN36" s="332"/>
      <c r="BXO36" s="332"/>
      <c r="BXP36" s="332"/>
      <c r="BXQ36" s="332"/>
      <c r="BXR36" s="332"/>
      <c r="BXS36" s="332"/>
      <c r="BXT36" s="332"/>
      <c r="BXU36" s="332"/>
      <c r="BXV36" s="332"/>
      <c r="BXW36" s="332"/>
      <c r="BXX36" s="332"/>
      <c r="BXY36" s="332"/>
      <c r="BXZ36" s="332"/>
      <c r="BYA36" s="332"/>
      <c r="BYB36" s="332"/>
      <c r="BYC36" s="332"/>
      <c r="BYD36" s="332"/>
      <c r="BYE36" s="332"/>
      <c r="BYF36" s="332"/>
      <c r="BYG36" s="332"/>
      <c r="BYH36" s="332"/>
      <c r="BYI36" s="332"/>
      <c r="BYJ36" s="332"/>
      <c r="BYK36" s="332"/>
      <c r="BYL36" s="332"/>
      <c r="BYM36" s="332"/>
      <c r="BYN36" s="332"/>
      <c r="BYO36" s="332"/>
      <c r="BYP36" s="332"/>
      <c r="BYQ36" s="332"/>
      <c r="BYR36" s="332"/>
      <c r="BYS36" s="332"/>
      <c r="BYT36" s="332"/>
      <c r="BYU36" s="332"/>
      <c r="BYV36" s="332"/>
      <c r="BYW36" s="332"/>
      <c r="BYX36" s="332"/>
      <c r="BYY36" s="332"/>
      <c r="BYZ36" s="332"/>
      <c r="BZA36" s="332"/>
      <c r="BZB36" s="332"/>
      <c r="BZC36" s="332"/>
      <c r="BZD36" s="332"/>
      <c r="BZE36" s="332"/>
      <c r="BZF36" s="332"/>
      <c r="BZG36" s="332"/>
      <c r="BZH36" s="332"/>
      <c r="BZI36" s="332"/>
      <c r="BZJ36" s="332"/>
      <c r="BZK36" s="332"/>
      <c r="BZL36" s="332"/>
      <c r="BZM36" s="332"/>
      <c r="BZN36" s="332"/>
      <c r="BZO36" s="332"/>
      <c r="BZP36" s="332"/>
      <c r="BZQ36" s="332"/>
      <c r="BZR36" s="332"/>
      <c r="BZS36" s="332"/>
      <c r="BZT36" s="332"/>
      <c r="BZU36" s="332"/>
      <c r="BZV36" s="332"/>
      <c r="BZW36" s="332"/>
      <c r="BZX36" s="332"/>
      <c r="BZY36" s="332"/>
      <c r="BZZ36" s="332"/>
      <c r="CAA36" s="332"/>
      <c r="CAB36" s="332"/>
      <c r="CAC36" s="332"/>
      <c r="CAD36" s="332"/>
      <c r="CAE36" s="332"/>
      <c r="CAF36" s="332"/>
      <c r="CAG36" s="332"/>
      <c r="CAH36" s="332"/>
      <c r="CAI36" s="332"/>
      <c r="CAJ36" s="332"/>
      <c r="CAK36" s="332"/>
      <c r="CAL36" s="332"/>
      <c r="CAM36" s="332"/>
      <c r="CAN36" s="332"/>
      <c r="CAO36" s="332"/>
      <c r="CAP36" s="332"/>
      <c r="CAQ36" s="332"/>
      <c r="CAR36" s="332"/>
      <c r="CAS36" s="332"/>
      <c r="CAT36" s="332"/>
      <c r="CAU36" s="332"/>
      <c r="CAV36" s="332"/>
      <c r="CAW36" s="332"/>
      <c r="CAX36" s="332"/>
      <c r="CAY36" s="332"/>
      <c r="CAZ36" s="332"/>
      <c r="CBA36" s="332"/>
      <c r="CBB36" s="332"/>
      <c r="CBC36" s="332"/>
      <c r="CBD36" s="332"/>
      <c r="CBE36" s="332"/>
      <c r="CBF36" s="332"/>
      <c r="CBG36" s="332"/>
      <c r="CBH36" s="332"/>
      <c r="CBI36" s="332"/>
      <c r="CBJ36" s="332"/>
      <c r="CBK36" s="332"/>
      <c r="CBL36" s="332"/>
      <c r="CBM36" s="332"/>
      <c r="CBN36" s="332"/>
      <c r="CBO36" s="332"/>
      <c r="CBP36" s="332"/>
      <c r="CBQ36" s="332"/>
      <c r="CBR36" s="332"/>
      <c r="CBS36" s="332"/>
      <c r="CBT36" s="332"/>
      <c r="CBU36" s="332"/>
      <c r="CBV36" s="332"/>
      <c r="CBW36" s="332"/>
      <c r="CBX36" s="332"/>
      <c r="CBY36" s="332"/>
      <c r="CBZ36" s="332"/>
      <c r="CCA36" s="332"/>
      <c r="CCB36" s="332"/>
      <c r="CCC36" s="332"/>
      <c r="CCD36" s="332"/>
      <c r="CCE36" s="332"/>
      <c r="CCF36" s="332"/>
      <c r="CCG36" s="332"/>
      <c r="CCH36" s="332"/>
      <c r="CCI36" s="332"/>
      <c r="CCJ36" s="332"/>
      <c r="CCK36" s="332"/>
      <c r="CCL36" s="332"/>
      <c r="CCM36" s="332"/>
      <c r="CCN36" s="332"/>
      <c r="CCO36" s="332"/>
      <c r="CCP36" s="332"/>
      <c r="CCQ36" s="332"/>
      <c r="CCR36" s="332"/>
      <c r="CCS36" s="332"/>
      <c r="CCT36" s="332"/>
      <c r="CCU36" s="332"/>
      <c r="CCV36" s="332"/>
      <c r="CCW36" s="332"/>
      <c r="CCX36" s="332"/>
      <c r="CCY36" s="332"/>
      <c r="CCZ36" s="332"/>
      <c r="CDA36" s="332"/>
      <c r="CDB36" s="332"/>
      <c r="CDC36" s="332"/>
      <c r="CDD36" s="332"/>
      <c r="CDE36" s="332"/>
      <c r="CDF36" s="332"/>
      <c r="CDG36" s="332"/>
      <c r="CDH36" s="332"/>
      <c r="CDI36" s="332"/>
      <c r="CDJ36" s="332"/>
      <c r="CDK36" s="332"/>
      <c r="CDL36" s="332"/>
      <c r="CDM36" s="332"/>
      <c r="CDN36" s="332"/>
      <c r="CDO36" s="332"/>
      <c r="CDP36" s="332"/>
      <c r="CDQ36" s="332"/>
      <c r="CDR36" s="332"/>
      <c r="CDS36" s="332"/>
      <c r="CDT36" s="332"/>
      <c r="CDU36" s="332"/>
      <c r="CDV36" s="332"/>
      <c r="CDW36" s="332"/>
      <c r="CDX36" s="332"/>
      <c r="CDY36" s="332"/>
      <c r="CDZ36" s="332"/>
      <c r="CEA36" s="332"/>
      <c r="CEB36" s="332"/>
      <c r="CEC36" s="332"/>
      <c r="CED36" s="332"/>
      <c r="CEE36" s="332"/>
      <c r="CEF36" s="332"/>
      <c r="CEG36" s="332"/>
      <c r="CEH36" s="332"/>
      <c r="CEI36" s="332"/>
      <c r="CEJ36" s="332"/>
      <c r="CEK36" s="332"/>
      <c r="CEL36" s="332"/>
      <c r="CEM36" s="332"/>
      <c r="CEN36" s="332"/>
      <c r="CEO36" s="332"/>
      <c r="CEP36" s="332"/>
      <c r="CEQ36" s="332"/>
      <c r="CER36" s="332"/>
      <c r="CES36" s="332"/>
      <c r="CET36" s="332"/>
      <c r="CEU36" s="332"/>
      <c r="CEV36" s="332"/>
      <c r="CEW36" s="332"/>
      <c r="CEX36" s="332"/>
      <c r="CEY36" s="332"/>
      <c r="CEZ36" s="332"/>
      <c r="CFA36" s="332"/>
      <c r="CFB36" s="332"/>
      <c r="CFC36" s="332"/>
      <c r="CFD36" s="332"/>
      <c r="CFE36" s="332"/>
      <c r="CFF36" s="332"/>
      <c r="CFG36" s="332"/>
      <c r="CFH36" s="332"/>
      <c r="CFI36" s="332"/>
      <c r="CFJ36" s="332"/>
      <c r="CFK36" s="332"/>
      <c r="CFL36" s="332"/>
      <c r="CFM36" s="332"/>
      <c r="CFN36" s="332"/>
      <c r="CFO36" s="332"/>
      <c r="CFP36" s="332"/>
      <c r="CFQ36" s="332"/>
      <c r="CFR36" s="332"/>
      <c r="CFS36" s="332"/>
      <c r="CFT36" s="332"/>
      <c r="CFU36" s="332"/>
      <c r="CFV36" s="332"/>
      <c r="CFW36" s="332"/>
      <c r="CFX36" s="332"/>
      <c r="CFY36" s="332"/>
      <c r="CFZ36" s="332"/>
      <c r="CGA36" s="332"/>
      <c r="CGB36" s="332"/>
      <c r="CGC36" s="332"/>
      <c r="CGD36" s="332"/>
      <c r="CGE36" s="332"/>
      <c r="CGF36" s="332"/>
      <c r="CGG36" s="332"/>
      <c r="CGH36" s="332"/>
      <c r="CGI36" s="332"/>
      <c r="CGJ36" s="332"/>
      <c r="CGK36" s="332"/>
      <c r="CGL36" s="332"/>
      <c r="CGM36" s="332"/>
      <c r="CGN36" s="332"/>
      <c r="CGO36" s="332"/>
      <c r="CGP36" s="332"/>
      <c r="CGQ36" s="332"/>
      <c r="CGR36" s="332"/>
      <c r="CGS36" s="332"/>
      <c r="CGT36" s="332"/>
      <c r="CGU36" s="332"/>
      <c r="CGV36" s="332"/>
      <c r="CGW36" s="332"/>
      <c r="CGX36" s="332"/>
      <c r="CGY36" s="332"/>
      <c r="CGZ36" s="332"/>
      <c r="CHA36" s="332"/>
      <c r="CHB36" s="332"/>
      <c r="CHC36" s="332"/>
      <c r="CHD36" s="332"/>
      <c r="CHE36" s="332"/>
      <c r="CHF36" s="332"/>
      <c r="CHG36" s="332"/>
      <c r="CHH36" s="332"/>
      <c r="CHI36" s="332"/>
      <c r="CHJ36" s="332"/>
      <c r="CHK36" s="332"/>
      <c r="CHL36" s="332"/>
      <c r="CHM36" s="332"/>
      <c r="CHN36" s="332"/>
      <c r="CHO36" s="332"/>
      <c r="CHP36" s="332"/>
      <c r="CHQ36" s="332"/>
      <c r="CHR36" s="332"/>
      <c r="CHS36" s="332"/>
      <c r="CHT36" s="332"/>
      <c r="CHU36" s="332"/>
      <c r="CHV36" s="332"/>
      <c r="CHW36" s="332"/>
      <c r="CHX36" s="332"/>
      <c r="CHY36" s="332"/>
      <c r="CHZ36" s="332"/>
      <c r="CIA36" s="332"/>
      <c r="CIB36" s="332"/>
      <c r="CIC36" s="332"/>
      <c r="CID36" s="332"/>
      <c r="CIE36" s="332"/>
      <c r="CIF36" s="332"/>
      <c r="CIG36" s="332"/>
      <c r="CIH36" s="332"/>
      <c r="CII36" s="332"/>
      <c r="CIJ36" s="332"/>
      <c r="CIK36" s="332"/>
      <c r="CIL36" s="332"/>
      <c r="CIM36" s="332"/>
      <c r="CIN36" s="332"/>
      <c r="CIO36" s="332"/>
      <c r="CIP36" s="332"/>
      <c r="CIQ36" s="332"/>
      <c r="CIR36" s="332"/>
      <c r="CIS36" s="332"/>
      <c r="CIT36" s="332"/>
      <c r="CIU36" s="332"/>
      <c r="CIV36" s="332"/>
      <c r="CIW36" s="332"/>
      <c r="CIX36" s="332"/>
      <c r="CIY36" s="332"/>
      <c r="CIZ36" s="332"/>
      <c r="CJA36" s="332"/>
      <c r="CJB36" s="332"/>
      <c r="CJC36" s="332"/>
      <c r="CJD36" s="332"/>
      <c r="CJE36" s="332"/>
      <c r="CJF36" s="332"/>
      <c r="CJG36" s="332"/>
      <c r="CJH36" s="332"/>
      <c r="CJI36" s="332"/>
      <c r="CJJ36" s="332"/>
      <c r="CJK36" s="332"/>
      <c r="CJL36" s="332"/>
      <c r="CJM36" s="332"/>
      <c r="CJN36" s="332"/>
      <c r="CJO36" s="332"/>
      <c r="CJP36" s="332"/>
      <c r="CJQ36" s="332"/>
      <c r="CJR36" s="332"/>
      <c r="CJS36" s="332"/>
      <c r="CJT36" s="332"/>
      <c r="CJU36" s="332"/>
      <c r="CJV36" s="332"/>
      <c r="CJW36" s="332"/>
      <c r="CJX36" s="332"/>
      <c r="CJY36" s="332"/>
      <c r="CJZ36" s="332"/>
      <c r="CKA36" s="332"/>
      <c r="CKB36" s="332"/>
      <c r="CKC36" s="332"/>
      <c r="CKD36" s="332"/>
      <c r="CKE36" s="332"/>
      <c r="CKF36" s="332"/>
      <c r="CKG36" s="332"/>
      <c r="CKH36" s="332"/>
      <c r="CKI36" s="332"/>
      <c r="CKJ36" s="332"/>
      <c r="CKK36" s="332"/>
      <c r="CKL36" s="332"/>
      <c r="CKM36" s="332"/>
      <c r="CKN36" s="332"/>
      <c r="CKO36" s="332"/>
      <c r="CKP36" s="332"/>
      <c r="CKQ36" s="332"/>
      <c r="CKR36" s="332"/>
      <c r="CKS36" s="332"/>
      <c r="CKT36" s="332"/>
      <c r="CKU36" s="332"/>
      <c r="CKV36" s="332"/>
      <c r="CKW36" s="332"/>
      <c r="CKX36" s="332"/>
      <c r="CKY36" s="332"/>
      <c r="CKZ36" s="332"/>
      <c r="CLA36" s="332"/>
      <c r="CLB36" s="332"/>
      <c r="CLC36" s="332"/>
      <c r="CLD36" s="332"/>
      <c r="CLE36" s="332"/>
      <c r="CLF36" s="332"/>
      <c r="CLG36" s="332"/>
      <c r="CLH36" s="332"/>
      <c r="CLI36" s="332"/>
      <c r="CLJ36" s="332"/>
      <c r="CLK36" s="332"/>
      <c r="CLL36" s="332"/>
      <c r="CLM36" s="332"/>
      <c r="CLN36" s="332"/>
      <c r="CLO36" s="332"/>
      <c r="CLP36" s="332"/>
      <c r="CLQ36" s="332"/>
      <c r="CLR36" s="332"/>
      <c r="CLS36" s="332"/>
      <c r="CLT36" s="332"/>
      <c r="CLU36" s="332"/>
      <c r="CLV36" s="332"/>
      <c r="CLW36" s="332"/>
      <c r="CLX36" s="332"/>
      <c r="CLY36" s="332"/>
      <c r="CLZ36" s="332"/>
      <c r="CMA36" s="332"/>
      <c r="CMB36" s="332"/>
      <c r="CMC36" s="332"/>
      <c r="CMD36" s="332"/>
      <c r="CME36" s="332"/>
      <c r="CMF36" s="332"/>
      <c r="CMG36" s="332"/>
      <c r="CMH36" s="332"/>
      <c r="CMI36" s="332"/>
      <c r="CMJ36" s="332"/>
      <c r="CMK36" s="332"/>
      <c r="CML36" s="332"/>
      <c r="CMM36" s="332"/>
      <c r="CMN36" s="332"/>
      <c r="CMO36" s="332"/>
      <c r="CMP36" s="332"/>
      <c r="CMQ36" s="332"/>
      <c r="CMR36" s="332"/>
      <c r="CMS36" s="332"/>
      <c r="CMT36" s="332"/>
      <c r="CMU36" s="332"/>
      <c r="CMV36" s="332"/>
      <c r="CMW36" s="332"/>
      <c r="CMX36" s="332"/>
      <c r="CMY36" s="332"/>
      <c r="CMZ36" s="332"/>
      <c r="CNA36" s="332"/>
      <c r="CNB36" s="332"/>
      <c r="CNC36" s="332"/>
      <c r="CND36" s="332"/>
      <c r="CNE36" s="332"/>
      <c r="CNF36" s="332"/>
      <c r="CNG36" s="332"/>
      <c r="CNH36" s="332"/>
      <c r="CNI36" s="332"/>
      <c r="CNJ36" s="332"/>
      <c r="CNK36" s="332"/>
      <c r="CNL36" s="332"/>
      <c r="CNM36" s="332"/>
      <c r="CNN36" s="332"/>
      <c r="CNO36" s="332"/>
      <c r="CNP36" s="332"/>
      <c r="CNQ36" s="332"/>
      <c r="CNR36" s="332"/>
      <c r="CNS36" s="332"/>
      <c r="CNT36" s="332"/>
      <c r="CNU36" s="332"/>
      <c r="CNV36" s="332"/>
      <c r="CNW36" s="332"/>
      <c r="CNX36" s="332"/>
      <c r="CNY36" s="332"/>
      <c r="CNZ36" s="332"/>
      <c r="COA36" s="332"/>
      <c r="COB36" s="332"/>
      <c r="COC36" s="332"/>
      <c r="COD36" s="332"/>
      <c r="COE36" s="332"/>
      <c r="COF36" s="332"/>
      <c r="COG36" s="332"/>
      <c r="COH36" s="332"/>
      <c r="COI36" s="332"/>
      <c r="COJ36" s="332"/>
      <c r="COK36" s="332"/>
      <c r="COL36" s="332"/>
      <c r="COM36" s="332"/>
      <c r="CON36" s="332"/>
      <c r="COO36" s="332"/>
      <c r="COP36" s="332"/>
      <c r="COQ36" s="332"/>
      <c r="COR36" s="332"/>
      <c r="COS36" s="332"/>
      <c r="COT36" s="332"/>
      <c r="COU36" s="332"/>
      <c r="COV36" s="332"/>
      <c r="COW36" s="332"/>
      <c r="COX36" s="332"/>
      <c r="COY36" s="332"/>
      <c r="COZ36" s="332"/>
      <c r="CPA36" s="332"/>
      <c r="CPB36" s="332"/>
      <c r="CPC36" s="332"/>
      <c r="CPD36" s="332"/>
      <c r="CPE36" s="332"/>
      <c r="CPF36" s="332"/>
      <c r="CPG36" s="332"/>
      <c r="CPH36" s="332"/>
      <c r="CPI36" s="332"/>
      <c r="CPJ36" s="332"/>
      <c r="CPK36" s="332"/>
      <c r="CPL36" s="332"/>
      <c r="CPM36" s="332"/>
      <c r="CPN36" s="332"/>
      <c r="CPO36" s="332"/>
      <c r="CPP36" s="332"/>
      <c r="CPQ36" s="332"/>
      <c r="CPR36" s="332"/>
      <c r="CPS36" s="332"/>
      <c r="CPT36" s="332"/>
      <c r="CPU36" s="332"/>
      <c r="CPV36" s="332"/>
      <c r="CPW36" s="332"/>
      <c r="CPX36" s="332"/>
      <c r="CPY36" s="332"/>
      <c r="CPZ36" s="332"/>
      <c r="CQA36" s="332"/>
      <c r="CQB36" s="332"/>
      <c r="CQC36" s="332"/>
      <c r="CQD36" s="332"/>
      <c r="CQE36" s="332"/>
      <c r="CQF36" s="332"/>
      <c r="CQG36" s="332"/>
      <c r="CQH36" s="332"/>
      <c r="CQI36" s="332"/>
      <c r="CQJ36" s="332"/>
      <c r="CQK36" s="332"/>
      <c r="CQL36" s="332"/>
      <c r="CQM36" s="332"/>
      <c r="CQN36" s="332"/>
      <c r="CQO36" s="332"/>
      <c r="CQP36" s="332"/>
      <c r="CQQ36" s="332"/>
      <c r="CQR36" s="332"/>
      <c r="CQS36" s="332"/>
      <c r="CQT36" s="332"/>
      <c r="CQU36" s="332"/>
      <c r="CQV36" s="332"/>
      <c r="CQW36" s="332"/>
      <c r="CQX36" s="332"/>
      <c r="CQY36" s="332"/>
      <c r="CQZ36" s="332"/>
      <c r="CRA36" s="332"/>
      <c r="CRB36" s="332"/>
      <c r="CRC36" s="332"/>
      <c r="CRD36" s="332"/>
      <c r="CRE36" s="332"/>
      <c r="CRF36" s="332"/>
      <c r="CRG36" s="332"/>
      <c r="CRH36" s="332"/>
      <c r="CRI36" s="332"/>
      <c r="CRJ36" s="332"/>
      <c r="CRK36" s="332"/>
      <c r="CRL36" s="332"/>
      <c r="CRM36" s="332"/>
      <c r="CRN36" s="332"/>
      <c r="CRO36" s="332"/>
      <c r="CRP36" s="332"/>
      <c r="CRQ36" s="332"/>
      <c r="CRR36" s="332"/>
      <c r="CRS36" s="332"/>
      <c r="CRT36" s="332"/>
      <c r="CRU36" s="332"/>
      <c r="CRV36" s="332"/>
      <c r="CRW36" s="332"/>
      <c r="CRX36" s="332"/>
      <c r="CRY36" s="332"/>
      <c r="CRZ36" s="332"/>
      <c r="CSA36" s="332"/>
      <c r="CSB36" s="332"/>
      <c r="CSC36" s="332"/>
      <c r="CSD36" s="332"/>
      <c r="CSE36" s="332"/>
      <c r="CSF36" s="332"/>
      <c r="CSG36" s="332"/>
      <c r="CSH36" s="332"/>
      <c r="CSI36" s="332"/>
      <c r="CSJ36" s="332"/>
      <c r="CSK36" s="332"/>
      <c r="CSL36" s="332"/>
      <c r="CSM36" s="332"/>
      <c r="CSN36" s="332"/>
      <c r="CSO36" s="332"/>
      <c r="CSP36" s="332"/>
      <c r="CSQ36" s="332"/>
      <c r="CSR36" s="332"/>
      <c r="CSS36" s="332"/>
      <c r="CST36" s="332"/>
      <c r="CSU36" s="332"/>
      <c r="CSV36" s="332"/>
      <c r="CSW36" s="332"/>
      <c r="CSX36" s="332"/>
      <c r="CSY36" s="332"/>
      <c r="CSZ36" s="332"/>
      <c r="CTA36" s="332"/>
      <c r="CTB36" s="332"/>
      <c r="CTC36" s="332"/>
      <c r="CTD36" s="332"/>
      <c r="CTE36" s="332"/>
      <c r="CTF36" s="332"/>
      <c r="CTG36" s="332"/>
      <c r="CTH36" s="332"/>
      <c r="CTI36" s="332"/>
      <c r="CTJ36" s="332"/>
      <c r="CTK36" s="332"/>
      <c r="CTL36" s="332"/>
      <c r="CTM36" s="332"/>
      <c r="CTN36" s="332"/>
      <c r="CTO36" s="332"/>
      <c r="CTP36" s="332"/>
      <c r="CTQ36" s="332"/>
      <c r="CTR36" s="332"/>
      <c r="CTS36" s="332"/>
      <c r="CTT36" s="332"/>
      <c r="CTU36" s="332"/>
      <c r="CTV36" s="332"/>
      <c r="CTW36" s="332"/>
      <c r="CTX36" s="332"/>
      <c r="CTY36" s="332"/>
      <c r="CTZ36" s="332"/>
      <c r="CUA36" s="332"/>
      <c r="CUB36" s="332"/>
      <c r="CUC36" s="332"/>
      <c r="CUD36" s="332"/>
      <c r="CUE36" s="332"/>
      <c r="CUF36" s="332"/>
      <c r="CUG36" s="332"/>
      <c r="CUH36" s="332"/>
      <c r="CUI36" s="332"/>
      <c r="CUJ36" s="332"/>
      <c r="CUK36" s="332"/>
      <c r="CUL36" s="332"/>
      <c r="CUM36" s="332"/>
      <c r="CUN36" s="332"/>
      <c r="CUO36" s="332"/>
      <c r="CUP36" s="332"/>
      <c r="CUQ36" s="332"/>
      <c r="CUR36" s="332"/>
      <c r="CUS36" s="332"/>
      <c r="CUT36" s="332"/>
      <c r="CUU36" s="332"/>
      <c r="CUV36" s="332"/>
      <c r="CUW36" s="332"/>
      <c r="CUX36" s="332"/>
      <c r="CUY36" s="332"/>
      <c r="CUZ36" s="332"/>
      <c r="CVA36" s="332"/>
      <c r="CVB36" s="332"/>
      <c r="CVC36" s="332"/>
      <c r="CVD36" s="332"/>
      <c r="CVE36" s="332"/>
      <c r="CVF36" s="332"/>
      <c r="CVG36" s="332"/>
      <c r="CVH36" s="332"/>
      <c r="CVI36" s="332"/>
      <c r="CVJ36" s="332"/>
      <c r="CVK36" s="332"/>
      <c r="CVL36" s="332"/>
      <c r="CVM36" s="332"/>
      <c r="CVN36" s="332"/>
      <c r="CVO36" s="332"/>
      <c r="CVP36" s="332"/>
      <c r="CVQ36" s="332"/>
      <c r="CVR36" s="332"/>
      <c r="CVS36" s="332"/>
      <c r="CVT36" s="332"/>
      <c r="CVU36" s="332"/>
      <c r="CVV36" s="332"/>
      <c r="CVW36" s="332"/>
      <c r="CVX36" s="332"/>
      <c r="CVY36" s="332"/>
      <c r="CVZ36" s="332"/>
      <c r="CWA36" s="332"/>
      <c r="CWB36" s="332"/>
      <c r="CWC36" s="332"/>
      <c r="CWD36" s="332"/>
      <c r="CWE36" s="332"/>
      <c r="CWF36" s="332"/>
      <c r="CWG36" s="332"/>
      <c r="CWH36" s="332"/>
      <c r="CWI36" s="332"/>
      <c r="CWJ36" s="332"/>
      <c r="CWK36" s="332"/>
      <c r="CWL36" s="332"/>
      <c r="CWM36" s="332"/>
      <c r="CWN36" s="332"/>
      <c r="CWO36" s="332"/>
      <c r="CWP36" s="332"/>
      <c r="CWQ36" s="332"/>
      <c r="CWR36" s="332"/>
      <c r="CWS36" s="332"/>
      <c r="CWT36" s="332"/>
      <c r="CWU36" s="332"/>
      <c r="CWV36" s="332"/>
      <c r="CWW36" s="332"/>
      <c r="CWX36" s="332"/>
      <c r="CWY36" s="332"/>
      <c r="CWZ36" s="332"/>
      <c r="CXA36" s="332"/>
      <c r="CXB36" s="332"/>
      <c r="CXC36" s="332"/>
      <c r="CXD36" s="332"/>
      <c r="CXE36" s="332"/>
      <c r="CXF36" s="332"/>
      <c r="CXG36" s="332"/>
      <c r="CXH36" s="332"/>
      <c r="CXI36" s="332"/>
      <c r="CXJ36" s="332"/>
      <c r="CXK36" s="332"/>
      <c r="CXL36" s="332"/>
      <c r="CXM36" s="332"/>
      <c r="CXN36" s="332"/>
      <c r="CXO36" s="332"/>
      <c r="CXP36" s="332"/>
      <c r="CXQ36" s="332"/>
      <c r="CXR36" s="332"/>
      <c r="CXS36" s="332"/>
      <c r="CXT36" s="332"/>
      <c r="CXU36" s="332"/>
      <c r="CXV36" s="332"/>
      <c r="CXW36" s="332"/>
      <c r="CXX36" s="332"/>
      <c r="CXY36" s="332"/>
      <c r="CXZ36" s="332"/>
      <c r="CYA36" s="332"/>
      <c r="CYB36" s="332"/>
      <c r="CYC36" s="332"/>
      <c r="CYD36" s="332"/>
      <c r="CYE36" s="332"/>
      <c r="CYF36" s="332"/>
      <c r="CYG36" s="332"/>
      <c r="CYH36" s="332"/>
      <c r="CYI36" s="332"/>
      <c r="CYJ36" s="332"/>
      <c r="CYK36" s="332"/>
      <c r="CYL36" s="332"/>
      <c r="CYM36" s="332"/>
      <c r="CYN36" s="332"/>
      <c r="CYO36" s="332"/>
      <c r="CYP36" s="332"/>
      <c r="CYQ36" s="332"/>
      <c r="CYR36" s="332"/>
      <c r="CYS36" s="332"/>
      <c r="CYT36" s="332"/>
      <c r="CYU36" s="332"/>
      <c r="CYV36" s="332"/>
      <c r="CYW36" s="332"/>
      <c r="CYX36" s="332"/>
      <c r="CYY36" s="332"/>
      <c r="CYZ36" s="332"/>
      <c r="CZA36" s="332"/>
      <c r="CZB36" s="332"/>
      <c r="CZC36" s="332"/>
      <c r="CZD36" s="332"/>
      <c r="CZE36" s="332"/>
      <c r="CZF36" s="332"/>
      <c r="CZG36" s="332"/>
      <c r="CZH36" s="332"/>
      <c r="CZI36" s="332"/>
      <c r="CZJ36" s="332"/>
      <c r="CZK36" s="332"/>
      <c r="CZL36" s="332"/>
      <c r="CZM36" s="332"/>
      <c r="CZN36" s="332"/>
      <c r="CZO36" s="332"/>
      <c r="CZP36" s="332"/>
      <c r="CZQ36" s="332"/>
      <c r="CZR36" s="332"/>
      <c r="CZS36" s="332"/>
      <c r="CZT36" s="332"/>
      <c r="CZU36" s="332"/>
      <c r="CZV36" s="332"/>
      <c r="CZW36" s="332"/>
      <c r="CZX36" s="332"/>
      <c r="CZY36" s="332"/>
      <c r="CZZ36" s="332"/>
      <c r="DAA36" s="332"/>
      <c r="DAB36" s="332"/>
      <c r="DAC36" s="332"/>
      <c r="DAD36" s="332"/>
      <c r="DAE36" s="332"/>
      <c r="DAF36" s="332"/>
      <c r="DAG36" s="332"/>
      <c r="DAH36" s="332"/>
      <c r="DAI36" s="332"/>
      <c r="DAJ36" s="332"/>
      <c r="DAK36" s="332"/>
      <c r="DAL36" s="332"/>
      <c r="DAM36" s="332"/>
      <c r="DAN36" s="332"/>
      <c r="DAO36" s="332"/>
      <c r="DAP36" s="332"/>
      <c r="DAQ36" s="332"/>
      <c r="DAR36" s="332"/>
      <c r="DAS36" s="332"/>
      <c r="DAT36" s="332"/>
      <c r="DAU36" s="332"/>
      <c r="DAV36" s="332"/>
      <c r="DAW36" s="332"/>
      <c r="DAX36" s="332"/>
      <c r="DAY36" s="332"/>
      <c r="DAZ36" s="332"/>
      <c r="DBA36" s="332"/>
      <c r="DBB36" s="332"/>
      <c r="DBC36" s="332"/>
      <c r="DBD36" s="332"/>
      <c r="DBE36" s="332"/>
      <c r="DBF36" s="332"/>
      <c r="DBG36" s="332"/>
      <c r="DBH36" s="332"/>
      <c r="DBI36" s="332"/>
      <c r="DBJ36" s="332"/>
      <c r="DBK36" s="332"/>
      <c r="DBL36" s="332"/>
      <c r="DBM36" s="332"/>
      <c r="DBN36" s="332"/>
      <c r="DBO36" s="332"/>
      <c r="DBP36" s="332"/>
      <c r="DBQ36" s="332"/>
      <c r="DBR36" s="332"/>
      <c r="DBS36" s="332"/>
      <c r="DBT36" s="332"/>
      <c r="DBU36" s="332"/>
      <c r="DBV36" s="332"/>
      <c r="DBW36" s="332"/>
      <c r="DBX36" s="332"/>
      <c r="DBY36" s="332"/>
      <c r="DBZ36" s="332"/>
      <c r="DCA36" s="332"/>
      <c r="DCB36" s="332"/>
      <c r="DCC36" s="332"/>
      <c r="DCD36" s="332"/>
      <c r="DCE36" s="332"/>
      <c r="DCF36" s="332"/>
      <c r="DCG36" s="332"/>
      <c r="DCH36" s="332"/>
      <c r="DCI36" s="332"/>
      <c r="DCJ36" s="332"/>
      <c r="DCK36" s="332"/>
      <c r="DCL36" s="332"/>
      <c r="DCM36" s="332"/>
      <c r="DCN36" s="332"/>
      <c r="DCO36" s="332"/>
      <c r="DCP36" s="332"/>
      <c r="DCQ36" s="332"/>
      <c r="DCR36" s="332"/>
      <c r="DCS36" s="332"/>
      <c r="DCT36" s="332"/>
      <c r="DCU36" s="332"/>
      <c r="DCV36" s="332"/>
      <c r="DCW36" s="332"/>
      <c r="DCX36" s="332"/>
      <c r="DCY36" s="332"/>
      <c r="DCZ36" s="332"/>
      <c r="DDA36" s="332"/>
      <c r="DDB36" s="332"/>
      <c r="DDC36" s="332"/>
      <c r="DDD36" s="332"/>
      <c r="DDE36" s="332"/>
      <c r="DDF36" s="332"/>
      <c r="DDG36" s="332"/>
      <c r="DDH36" s="332"/>
      <c r="DDI36" s="332"/>
      <c r="DDJ36" s="332"/>
      <c r="DDK36" s="332"/>
      <c r="DDL36" s="332"/>
      <c r="DDM36" s="332"/>
      <c r="DDN36" s="332"/>
      <c r="DDO36" s="332"/>
      <c r="DDP36" s="332"/>
      <c r="DDQ36" s="332"/>
      <c r="DDR36" s="332"/>
      <c r="DDS36" s="332"/>
      <c r="DDT36" s="332"/>
      <c r="DDU36" s="332"/>
      <c r="DDV36" s="332"/>
      <c r="DDW36" s="332"/>
      <c r="DDX36" s="332"/>
      <c r="DDY36" s="332"/>
      <c r="DDZ36" s="332"/>
      <c r="DEA36" s="332"/>
      <c r="DEB36" s="332"/>
      <c r="DEC36" s="332"/>
      <c r="DED36" s="332"/>
      <c r="DEE36" s="332"/>
      <c r="DEF36" s="332"/>
      <c r="DEG36" s="332"/>
      <c r="DEH36" s="332"/>
      <c r="DEI36" s="332"/>
      <c r="DEJ36" s="332"/>
      <c r="DEK36" s="332"/>
      <c r="DEL36" s="332"/>
      <c r="DEM36" s="332"/>
      <c r="DEN36" s="332"/>
      <c r="DEO36" s="332"/>
      <c r="DEP36" s="332"/>
      <c r="DEQ36" s="332"/>
      <c r="DER36" s="332"/>
      <c r="DES36" s="332"/>
      <c r="DET36" s="332"/>
      <c r="DEU36" s="332"/>
      <c r="DEV36" s="332"/>
      <c r="DEW36" s="332"/>
      <c r="DEX36" s="332"/>
      <c r="DEY36" s="332"/>
      <c r="DEZ36" s="332"/>
      <c r="DFA36" s="332"/>
      <c r="DFB36" s="332"/>
      <c r="DFC36" s="332"/>
      <c r="DFD36" s="332"/>
      <c r="DFE36" s="332"/>
      <c r="DFF36" s="332"/>
      <c r="DFG36" s="332"/>
      <c r="DFH36" s="332"/>
      <c r="DFI36" s="332"/>
      <c r="DFJ36" s="332"/>
      <c r="DFK36" s="332"/>
      <c r="DFL36" s="332"/>
      <c r="DFM36" s="332"/>
      <c r="DFN36" s="332"/>
      <c r="DFO36" s="332"/>
      <c r="DFP36" s="332"/>
      <c r="DFQ36" s="332"/>
      <c r="DFR36" s="332"/>
      <c r="DFS36" s="332"/>
      <c r="DFT36" s="332"/>
      <c r="DFU36" s="332"/>
      <c r="DFV36" s="332"/>
      <c r="DFW36" s="332"/>
      <c r="DFX36" s="332"/>
      <c r="DFY36" s="332"/>
      <c r="DFZ36" s="332"/>
      <c r="DGA36" s="332"/>
      <c r="DGB36" s="332"/>
      <c r="DGC36" s="332"/>
      <c r="DGD36" s="332"/>
      <c r="DGE36" s="332"/>
      <c r="DGF36" s="332"/>
      <c r="DGG36" s="332"/>
      <c r="DGH36" s="332"/>
      <c r="DGI36" s="332"/>
      <c r="DGJ36" s="332"/>
      <c r="DGK36" s="332"/>
      <c r="DGL36" s="332"/>
      <c r="DGM36" s="332"/>
      <c r="DGN36" s="332"/>
      <c r="DGO36" s="332"/>
      <c r="DGP36" s="332"/>
      <c r="DGQ36" s="332"/>
      <c r="DGR36" s="332"/>
      <c r="DGS36" s="332"/>
      <c r="DGT36" s="332"/>
      <c r="DGU36" s="332"/>
      <c r="DGV36" s="332"/>
      <c r="DGW36" s="332"/>
      <c r="DGX36" s="332"/>
      <c r="DGY36" s="332"/>
      <c r="DGZ36" s="332"/>
      <c r="DHA36" s="332"/>
      <c r="DHB36" s="332"/>
      <c r="DHC36" s="332"/>
      <c r="DHD36" s="332"/>
      <c r="DHE36" s="332"/>
      <c r="DHF36" s="332"/>
      <c r="DHG36" s="332"/>
      <c r="DHH36" s="332"/>
      <c r="DHI36" s="332"/>
      <c r="DHJ36" s="332"/>
      <c r="DHK36" s="332"/>
      <c r="DHL36" s="332"/>
      <c r="DHM36" s="332"/>
      <c r="DHN36" s="332"/>
      <c r="DHO36" s="332"/>
      <c r="DHP36" s="332"/>
      <c r="DHQ36" s="332"/>
      <c r="DHR36" s="332"/>
      <c r="DHS36" s="332"/>
      <c r="DHT36" s="332"/>
      <c r="DHU36" s="332"/>
      <c r="DHV36" s="332"/>
      <c r="DHW36" s="332"/>
      <c r="DHX36" s="332"/>
      <c r="DHY36" s="332"/>
      <c r="DHZ36" s="332"/>
      <c r="DIA36" s="332"/>
      <c r="DIB36" s="332"/>
      <c r="DIC36" s="332"/>
      <c r="DID36" s="332"/>
      <c r="DIE36" s="332"/>
      <c r="DIF36" s="332"/>
      <c r="DIG36" s="332"/>
      <c r="DIH36" s="332"/>
      <c r="DII36" s="332"/>
      <c r="DIJ36" s="332"/>
      <c r="DIK36" s="332"/>
      <c r="DIL36" s="332"/>
      <c r="DIM36" s="332"/>
      <c r="DIN36" s="332"/>
      <c r="DIO36" s="332"/>
      <c r="DIP36" s="332"/>
      <c r="DIQ36" s="332"/>
      <c r="DIR36" s="332"/>
      <c r="DIS36" s="332"/>
      <c r="DIT36" s="332"/>
      <c r="DIU36" s="332"/>
      <c r="DIV36" s="332"/>
      <c r="DIW36" s="332"/>
      <c r="DIX36" s="332"/>
      <c r="DIY36" s="332"/>
      <c r="DIZ36" s="332"/>
      <c r="DJA36" s="332"/>
      <c r="DJB36" s="332"/>
      <c r="DJC36" s="332"/>
      <c r="DJD36" s="332"/>
      <c r="DJE36" s="332"/>
      <c r="DJF36" s="332"/>
      <c r="DJG36" s="332"/>
      <c r="DJH36" s="332"/>
      <c r="DJI36" s="332"/>
      <c r="DJJ36" s="332"/>
      <c r="DJK36" s="332"/>
      <c r="DJL36" s="332"/>
      <c r="DJM36" s="332"/>
      <c r="DJN36" s="332"/>
      <c r="DJO36" s="332"/>
      <c r="DJP36" s="332"/>
      <c r="DJQ36" s="332"/>
      <c r="DJR36" s="332"/>
      <c r="DJS36" s="332"/>
      <c r="DJT36" s="332"/>
      <c r="DJU36" s="332"/>
      <c r="DJV36" s="332"/>
      <c r="DJW36" s="332"/>
      <c r="DJX36" s="332"/>
      <c r="DJY36" s="332"/>
      <c r="DJZ36" s="332"/>
      <c r="DKA36" s="332"/>
      <c r="DKB36" s="332"/>
      <c r="DKC36" s="332"/>
      <c r="DKD36" s="332"/>
      <c r="DKE36" s="332"/>
      <c r="DKF36" s="332"/>
      <c r="DKG36" s="332"/>
      <c r="DKH36" s="332"/>
      <c r="DKI36" s="332"/>
      <c r="DKJ36" s="332"/>
      <c r="DKK36" s="332"/>
      <c r="DKL36" s="332"/>
      <c r="DKM36" s="332"/>
      <c r="DKN36" s="332"/>
      <c r="DKO36" s="332"/>
      <c r="DKP36" s="332"/>
      <c r="DKQ36" s="332"/>
      <c r="DKR36" s="332"/>
      <c r="DKS36" s="332"/>
      <c r="DKT36" s="332"/>
      <c r="DKU36" s="332"/>
      <c r="DKV36" s="332"/>
      <c r="DKW36" s="332"/>
      <c r="DKX36" s="332"/>
      <c r="DKY36" s="332"/>
      <c r="DKZ36" s="332"/>
      <c r="DLA36" s="332"/>
      <c r="DLB36" s="332"/>
      <c r="DLC36" s="332"/>
      <c r="DLD36" s="332"/>
      <c r="DLE36" s="332"/>
      <c r="DLF36" s="332"/>
      <c r="DLG36" s="332"/>
      <c r="DLH36" s="332"/>
      <c r="DLI36" s="332"/>
      <c r="DLJ36" s="332"/>
      <c r="DLK36" s="332"/>
      <c r="DLL36" s="332"/>
      <c r="DLM36" s="332"/>
      <c r="DLN36" s="332"/>
      <c r="DLO36" s="332"/>
      <c r="DLP36" s="332"/>
      <c r="DLQ36" s="332"/>
      <c r="DLR36" s="332"/>
      <c r="DLS36" s="332"/>
      <c r="DLT36" s="332"/>
      <c r="DLU36" s="332"/>
      <c r="DLV36" s="332"/>
      <c r="DLW36" s="332"/>
      <c r="DLX36" s="332"/>
      <c r="DLY36" s="332"/>
      <c r="DLZ36" s="332"/>
      <c r="DMA36" s="332"/>
      <c r="DMB36" s="332"/>
      <c r="DMC36" s="332"/>
      <c r="DMD36" s="332"/>
      <c r="DME36" s="332"/>
      <c r="DMF36" s="332"/>
      <c r="DMG36" s="332"/>
      <c r="DMH36" s="332"/>
      <c r="DMI36" s="332"/>
      <c r="DMJ36" s="332"/>
      <c r="DMK36" s="332"/>
      <c r="DML36" s="332"/>
      <c r="DMM36" s="332"/>
      <c r="DMN36" s="332"/>
      <c r="DMO36" s="332"/>
      <c r="DMP36" s="332"/>
      <c r="DMQ36" s="332"/>
      <c r="DMR36" s="332"/>
      <c r="DMS36" s="332"/>
      <c r="DMT36" s="332"/>
      <c r="DMU36" s="332"/>
      <c r="DMV36" s="332"/>
      <c r="DMW36" s="332"/>
      <c r="DMX36" s="332"/>
      <c r="DMY36" s="332"/>
      <c r="DMZ36" s="332"/>
      <c r="DNA36" s="332"/>
      <c r="DNB36" s="332"/>
      <c r="DNC36" s="332"/>
      <c r="DND36" s="332"/>
      <c r="DNE36" s="332"/>
      <c r="DNF36" s="332"/>
      <c r="DNG36" s="332"/>
      <c r="DNH36" s="332"/>
      <c r="DNI36" s="332"/>
      <c r="DNJ36" s="332"/>
      <c r="DNK36" s="332"/>
      <c r="DNL36" s="332"/>
      <c r="DNM36" s="332"/>
      <c r="DNN36" s="332"/>
      <c r="DNO36" s="332"/>
      <c r="DNP36" s="332"/>
      <c r="DNQ36" s="332"/>
      <c r="DNR36" s="332"/>
      <c r="DNS36" s="332"/>
      <c r="DNT36" s="332"/>
      <c r="DNU36" s="332"/>
      <c r="DNV36" s="332"/>
      <c r="DNW36" s="332"/>
      <c r="DNX36" s="332"/>
      <c r="DNY36" s="332"/>
      <c r="DNZ36" s="332"/>
      <c r="DOA36" s="332"/>
      <c r="DOB36" s="332"/>
      <c r="DOC36" s="332"/>
      <c r="DOD36" s="332"/>
      <c r="DOE36" s="332"/>
      <c r="DOF36" s="332"/>
      <c r="DOG36" s="332"/>
      <c r="DOH36" s="332"/>
      <c r="DOI36" s="332"/>
      <c r="DOJ36" s="332"/>
      <c r="DOK36" s="332"/>
      <c r="DOL36" s="332"/>
      <c r="DOM36" s="332"/>
      <c r="DON36" s="332"/>
      <c r="DOO36" s="332"/>
      <c r="DOP36" s="332"/>
      <c r="DOQ36" s="332"/>
      <c r="DOR36" s="332"/>
      <c r="DOS36" s="332"/>
      <c r="DOT36" s="332"/>
      <c r="DOU36" s="332"/>
      <c r="DOV36" s="332"/>
      <c r="DOW36" s="332"/>
      <c r="DOX36" s="332"/>
      <c r="DOY36" s="332"/>
      <c r="DOZ36" s="332"/>
      <c r="DPA36" s="332"/>
      <c r="DPB36" s="332"/>
      <c r="DPC36" s="332"/>
      <c r="DPD36" s="332"/>
      <c r="DPE36" s="332"/>
      <c r="DPF36" s="332"/>
      <c r="DPG36" s="332"/>
      <c r="DPH36" s="332"/>
      <c r="DPI36" s="332"/>
      <c r="DPJ36" s="332"/>
      <c r="DPK36" s="332"/>
      <c r="DPL36" s="332"/>
      <c r="DPM36" s="332"/>
      <c r="DPN36" s="332"/>
      <c r="DPO36" s="332"/>
      <c r="DPP36" s="332"/>
      <c r="DPQ36" s="332"/>
      <c r="DPR36" s="332"/>
      <c r="DPS36" s="332"/>
      <c r="DPT36" s="332"/>
      <c r="DPU36" s="332"/>
      <c r="DPV36" s="332"/>
      <c r="DPW36" s="332"/>
      <c r="DPX36" s="332"/>
      <c r="DPY36" s="332"/>
      <c r="DPZ36" s="332"/>
      <c r="DQA36" s="332"/>
      <c r="DQB36" s="332"/>
      <c r="DQC36" s="332"/>
      <c r="DQD36" s="332"/>
      <c r="DQE36" s="332"/>
      <c r="DQF36" s="332"/>
      <c r="DQG36" s="332"/>
      <c r="DQH36" s="332"/>
      <c r="DQI36" s="332"/>
      <c r="DQJ36" s="332"/>
      <c r="DQK36" s="332"/>
      <c r="DQL36" s="332"/>
      <c r="DQM36" s="332"/>
      <c r="DQN36" s="332"/>
      <c r="DQO36" s="332"/>
      <c r="DQP36" s="332"/>
      <c r="DQQ36" s="332"/>
      <c r="DQR36" s="332"/>
      <c r="DQS36" s="332"/>
      <c r="DQT36" s="332"/>
      <c r="DQU36" s="332"/>
      <c r="DQV36" s="332"/>
      <c r="DQW36" s="332"/>
      <c r="DQX36" s="332"/>
      <c r="DQY36" s="332"/>
      <c r="DQZ36" s="332"/>
      <c r="DRA36" s="332"/>
      <c r="DRB36" s="332"/>
      <c r="DRC36" s="332"/>
      <c r="DRD36" s="332"/>
      <c r="DRE36" s="332"/>
      <c r="DRF36" s="332"/>
      <c r="DRG36" s="332"/>
      <c r="DRH36" s="332"/>
      <c r="DRI36" s="332"/>
      <c r="DRJ36" s="332"/>
      <c r="DRK36" s="332"/>
      <c r="DRL36" s="332"/>
      <c r="DRM36" s="332"/>
      <c r="DRN36" s="332"/>
      <c r="DRO36" s="332"/>
      <c r="DRP36" s="332"/>
      <c r="DRQ36" s="332"/>
      <c r="DRR36" s="332"/>
      <c r="DRS36" s="332"/>
      <c r="DRT36" s="332"/>
      <c r="DRU36" s="332"/>
      <c r="DRV36" s="332"/>
      <c r="DRW36" s="332"/>
      <c r="DRX36" s="332"/>
      <c r="DRY36" s="332"/>
      <c r="DRZ36" s="332"/>
      <c r="DSA36" s="332"/>
      <c r="DSB36" s="332"/>
      <c r="DSC36" s="332"/>
      <c r="DSD36" s="332"/>
      <c r="DSE36" s="332"/>
      <c r="DSF36" s="332"/>
      <c r="DSG36" s="332"/>
      <c r="DSH36" s="332"/>
      <c r="DSI36" s="332"/>
      <c r="DSJ36" s="332"/>
      <c r="DSK36" s="332"/>
      <c r="DSL36" s="332"/>
      <c r="DSM36" s="332"/>
      <c r="DSN36" s="332"/>
      <c r="DSO36" s="332"/>
      <c r="DSP36" s="332"/>
      <c r="DSQ36" s="332"/>
      <c r="DSR36" s="332"/>
      <c r="DSS36" s="332"/>
      <c r="DST36" s="332"/>
      <c r="DSU36" s="332"/>
      <c r="DSV36" s="332"/>
      <c r="DSW36" s="332"/>
      <c r="DSX36" s="332"/>
      <c r="DSY36" s="332"/>
      <c r="DSZ36" s="332"/>
      <c r="DTA36" s="332"/>
      <c r="DTB36" s="332"/>
      <c r="DTC36" s="332"/>
      <c r="DTD36" s="332"/>
      <c r="DTE36" s="332"/>
      <c r="DTF36" s="332"/>
      <c r="DTG36" s="332"/>
      <c r="DTH36" s="332"/>
      <c r="DTI36" s="332"/>
      <c r="DTJ36" s="332"/>
      <c r="DTK36" s="332"/>
      <c r="DTL36" s="332"/>
      <c r="DTM36" s="332"/>
      <c r="DTN36" s="332"/>
      <c r="DTO36" s="332"/>
      <c r="DTP36" s="332"/>
      <c r="DTQ36" s="332"/>
      <c r="DTR36" s="332"/>
      <c r="DTS36" s="332"/>
      <c r="DTT36" s="332"/>
      <c r="DTU36" s="332"/>
      <c r="DTV36" s="332"/>
      <c r="DTW36" s="332"/>
      <c r="DTX36" s="332"/>
      <c r="DTY36" s="332"/>
      <c r="DTZ36" s="332"/>
      <c r="DUA36" s="332"/>
      <c r="DUB36" s="332"/>
      <c r="DUC36" s="332"/>
      <c r="DUD36" s="332"/>
      <c r="DUE36" s="332"/>
      <c r="DUF36" s="332"/>
      <c r="DUG36" s="332"/>
      <c r="DUH36" s="332"/>
      <c r="DUI36" s="332"/>
      <c r="DUJ36" s="332"/>
      <c r="DUK36" s="332"/>
      <c r="DUL36" s="332"/>
      <c r="DUM36" s="332"/>
      <c r="DUN36" s="332"/>
      <c r="DUO36" s="332"/>
      <c r="DUP36" s="332"/>
      <c r="DUQ36" s="332"/>
      <c r="DUR36" s="332"/>
      <c r="DUS36" s="332"/>
      <c r="DUT36" s="332"/>
      <c r="DUU36" s="332"/>
      <c r="DUV36" s="332"/>
      <c r="DUW36" s="332"/>
      <c r="DUX36" s="332"/>
      <c r="DUY36" s="332"/>
      <c r="DUZ36" s="332"/>
      <c r="DVA36" s="332"/>
      <c r="DVB36" s="332"/>
      <c r="DVC36" s="332"/>
      <c r="DVD36" s="332"/>
      <c r="DVE36" s="332"/>
      <c r="DVF36" s="332"/>
      <c r="DVG36" s="332"/>
      <c r="DVH36" s="332"/>
      <c r="DVI36" s="332"/>
      <c r="DVJ36" s="332"/>
      <c r="DVK36" s="332"/>
      <c r="DVL36" s="332"/>
      <c r="DVM36" s="332"/>
      <c r="DVN36" s="332"/>
      <c r="DVO36" s="332"/>
      <c r="DVP36" s="332"/>
      <c r="DVQ36" s="332"/>
      <c r="DVR36" s="332"/>
      <c r="DVS36" s="332"/>
      <c r="DVT36" s="332"/>
      <c r="DVU36" s="332"/>
      <c r="DVV36" s="332"/>
      <c r="DVW36" s="332"/>
      <c r="DVX36" s="332"/>
      <c r="DVY36" s="332"/>
      <c r="DVZ36" s="332"/>
      <c r="DWA36" s="332"/>
      <c r="DWB36" s="332"/>
      <c r="DWC36" s="332"/>
      <c r="DWD36" s="332"/>
      <c r="DWE36" s="332"/>
      <c r="DWF36" s="332"/>
      <c r="DWG36" s="332"/>
      <c r="DWH36" s="332"/>
      <c r="DWI36" s="332"/>
      <c r="DWJ36" s="332"/>
      <c r="DWK36" s="332"/>
      <c r="DWL36" s="332"/>
      <c r="DWM36" s="332"/>
      <c r="DWN36" s="332"/>
      <c r="DWO36" s="332"/>
      <c r="DWP36" s="332"/>
      <c r="DWQ36" s="332"/>
      <c r="DWR36" s="332"/>
      <c r="DWS36" s="332"/>
      <c r="DWT36" s="332"/>
      <c r="DWU36" s="332"/>
      <c r="DWV36" s="332"/>
      <c r="DWW36" s="332"/>
      <c r="DWX36" s="332"/>
      <c r="DWY36" s="332"/>
      <c r="DWZ36" s="332"/>
      <c r="DXA36" s="332"/>
      <c r="DXB36" s="332"/>
      <c r="DXC36" s="332"/>
      <c r="DXD36" s="332"/>
      <c r="DXE36" s="332"/>
      <c r="DXF36" s="332"/>
      <c r="DXG36" s="332"/>
      <c r="DXH36" s="332"/>
      <c r="DXI36" s="332"/>
      <c r="DXJ36" s="332"/>
      <c r="DXK36" s="332"/>
      <c r="DXL36" s="332"/>
      <c r="DXM36" s="332"/>
      <c r="DXN36" s="332"/>
      <c r="DXO36" s="332"/>
      <c r="DXP36" s="332"/>
      <c r="DXQ36" s="332"/>
      <c r="DXR36" s="332"/>
      <c r="DXS36" s="332"/>
      <c r="DXT36" s="332"/>
      <c r="DXU36" s="332"/>
      <c r="DXV36" s="332"/>
      <c r="DXW36" s="332"/>
      <c r="DXX36" s="332"/>
      <c r="DXY36" s="332"/>
      <c r="DXZ36" s="332"/>
      <c r="DYA36" s="332"/>
      <c r="DYB36" s="332"/>
      <c r="DYC36" s="332"/>
      <c r="DYD36" s="332"/>
      <c r="DYE36" s="332"/>
      <c r="DYF36" s="332"/>
      <c r="DYG36" s="332"/>
      <c r="DYH36" s="332"/>
      <c r="DYI36" s="332"/>
      <c r="DYJ36" s="332"/>
      <c r="DYK36" s="332"/>
      <c r="DYL36" s="332"/>
      <c r="DYM36" s="332"/>
      <c r="DYN36" s="332"/>
      <c r="DYO36" s="332"/>
      <c r="DYP36" s="332"/>
      <c r="DYQ36" s="332"/>
      <c r="DYR36" s="332"/>
      <c r="DYS36" s="332"/>
      <c r="DYT36" s="332"/>
      <c r="DYU36" s="332"/>
      <c r="DYV36" s="332"/>
      <c r="DYW36" s="332"/>
      <c r="DYX36" s="332"/>
      <c r="DYY36" s="332"/>
      <c r="DYZ36" s="332"/>
      <c r="DZA36" s="332"/>
      <c r="DZB36" s="332"/>
      <c r="DZC36" s="332"/>
      <c r="DZD36" s="332"/>
      <c r="DZE36" s="332"/>
      <c r="DZF36" s="332"/>
      <c r="DZG36" s="332"/>
      <c r="DZH36" s="332"/>
      <c r="DZI36" s="332"/>
      <c r="DZJ36" s="332"/>
      <c r="DZK36" s="332"/>
      <c r="DZL36" s="332"/>
      <c r="DZM36" s="332"/>
      <c r="DZN36" s="332"/>
      <c r="DZO36" s="332"/>
      <c r="DZP36" s="332"/>
      <c r="DZQ36" s="332"/>
      <c r="DZR36" s="332"/>
      <c r="DZS36" s="332"/>
      <c r="DZT36" s="332"/>
      <c r="DZU36" s="332"/>
      <c r="DZV36" s="332"/>
      <c r="DZW36" s="332"/>
      <c r="DZX36" s="332"/>
      <c r="DZY36" s="332"/>
      <c r="DZZ36" s="332"/>
      <c r="EAA36" s="332"/>
      <c r="EAB36" s="332"/>
      <c r="EAC36" s="332"/>
      <c r="EAD36" s="332"/>
      <c r="EAE36" s="332"/>
      <c r="EAF36" s="332"/>
      <c r="EAG36" s="332"/>
      <c r="EAH36" s="332"/>
      <c r="EAI36" s="332"/>
      <c r="EAJ36" s="332"/>
      <c r="EAK36" s="332"/>
      <c r="EAL36" s="332"/>
      <c r="EAM36" s="332"/>
      <c r="EAN36" s="332"/>
      <c r="EAO36" s="332"/>
      <c r="EAP36" s="332"/>
      <c r="EAQ36" s="332"/>
      <c r="EAR36" s="332"/>
      <c r="EAS36" s="332"/>
      <c r="EAT36" s="332"/>
      <c r="EAU36" s="332"/>
      <c r="EAV36" s="332"/>
      <c r="EAW36" s="332"/>
      <c r="EAX36" s="332"/>
      <c r="EAY36" s="332"/>
      <c r="EAZ36" s="332"/>
      <c r="EBA36" s="332"/>
      <c r="EBB36" s="332"/>
      <c r="EBC36" s="332"/>
      <c r="EBD36" s="332"/>
      <c r="EBE36" s="332"/>
      <c r="EBF36" s="332"/>
      <c r="EBG36" s="332"/>
      <c r="EBH36" s="332"/>
      <c r="EBI36" s="332"/>
      <c r="EBJ36" s="332"/>
      <c r="EBK36" s="332"/>
      <c r="EBL36" s="332"/>
      <c r="EBM36" s="332"/>
      <c r="EBN36" s="332"/>
      <c r="EBO36" s="332"/>
      <c r="EBP36" s="332"/>
      <c r="EBQ36" s="332"/>
      <c r="EBR36" s="332"/>
      <c r="EBS36" s="332"/>
      <c r="EBT36" s="332"/>
      <c r="EBU36" s="332"/>
      <c r="EBV36" s="332"/>
      <c r="EBW36" s="332"/>
      <c r="EBX36" s="332"/>
      <c r="EBY36" s="332"/>
      <c r="EBZ36" s="332"/>
      <c r="ECA36" s="332"/>
      <c r="ECB36" s="332"/>
      <c r="ECC36" s="332"/>
      <c r="ECD36" s="332"/>
      <c r="ECE36" s="332"/>
      <c r="ECF36" s="332"/>
      <c r="ECG36" s="332"/>
      <c r="ECH36" s="332"/>
      <c r="ECI36" s="332"/>
      <c r="ECJ36" s="332"/>
      <c r="ECK36" s="332"/>
      <c r="ECL36" s="332"/>
      <c r="ECM36" s="332"/>
      <c r="ECN36" s="332"/>
      <c r="ECO36" s="332"/>
      <c r="ECP36" s="332"/>
      <c r="ECQ36" s="332"/>
      <c r="ECR36" s="332"/>
      <c r="ECS36" s="332"/>
      <c r="ECT36" s="332"/>
      <c r="ECU36" s="332"/>
      <c r="ECV36" s="332"/>
      <c r="ECW36" s="332"/>
      <c r="ECX36" s="332"/>
      <c r="ECY36" s="332"/>
      <c r="ECZ36" s="332"/>
      <c r="EDA36" s="332"/>
      <c r="EDB36" s="332"/>
      <c r="EDC36" s="332"/>
      <c r="EDD36" s="332"/>
      <c r="EDE36" s="332"/>
      <c r="EDF36" s="332"/>
      <c r="EDG36" s="332"/>
      <c r="EDH36" s="332"/>
      <c r="EDI36" s="332"/>
      <c r="EDJ36" s="332"/>
      <c r="EDK36" s="332"/>
      <c r="EDL36" s="332"/>
      <c r="EDM36" s="332"/>
      <c r="EDN36" s="332"/>
      <c r="EDO36" s="332"/>
      <c r="EDP36" s="332"/>
      <c r="EDQ36" s="332"/>
      <c r="EDR36" s="332"/>
      <c r="EDS36" s="332"/>
      <c r="EDT36" s="332"/>
      <c r="EDU36" s="332"/>
      <c r="EDV36" s="332"/>
      <c r="EDW36" s="332"/>
      <c r="EDX36" s="332"/>
      <c r="EDY36" s="332"/>
      <c r="EDZ36" s="332"/>
      <c r="EEA36" s="332"/>
      <c r="EEB36" s="332"/>
      <c r="EEC36" s="332"/>
      <c r="EED36" s="332"/>
      <c r="EEE36" s="332"/>
      <c r="EEF36" s="332"/>
      <c r="EEG36" s="332"/>
      <c r="EEH36" s="332"/>
      <c r="EEI36" s="332"/>
      <c r="EEJ36" s="332"/>
      <c r="EEK36" s="332"/>
      <c r="EEL36" s="332"/>
      <c r="EEM36" s="332"/>
      <c r="EEN36" s="332"/>
      <c r="EEO36" s="332"/>
      <c r="EEP36" s="332"/>
      <c r="EEQ36" s="332"/>
      <c r="EER36" s="332"/>
      <c r="EES36" s="332"/>
      <c r="EET36" s="332"/>
      <c r="EEU36" s="332"/>
      <c r="EEV36" s="332"/>
      <c r="EEW36" s="332"/>
      <c r="EEX36" s="332"/>
      <c r="EEY36" s="332"/>
      <c r="EEZ36" s="332"/>
      <c r="EFA36" s="332"/>
      <c r="EFB36" s="332"/>
      <c r="EFC36" s="332"/>
      <c r="EFD36" s="332"/>
      <c r="EFE36" s="332"/>
      <c r="EFF36" s="332"/>
      <c r="EFG36" s="332"/>
      <c r="EFH36" s="332"/>
      <c r="EFI36" s="332"/>
      <c r="EFJ36" s="332"/>
      <c r="EFK36" s="332"/>
      <c r="EFL36" s="332"/>
      <c r="EFM36" s="332"/>
      <c r="EFN36" s="332"/>
      <c r="EFO36" s="332"/>
      <c r="EFP36" s="332"/>
      <c r="EFQ36" s="332"/>
      <c r="EFR36" s="332"/>
      <c r="EFS36" s="332"/>
      <c r="EFT36" s="332"/>
      <c r="EFU36" s="332"/>
      <c r="EFV36" s="332"/>
      <c r="EFW36" s="332"/>
      <c r="EFX36" s="332"/>
      <c r="EFY36" s="332"/>
      <c r="EFZ36" s="332"/>
      <c r="EGA36" s="332"/>
      <c r="EGB36" s="332"/>
      <c r="EGC36" s="332"/>
      <c r="EGD36" s="332"/>
      <c r="EGE36" s="332"/>
      <c r="EGF36" s="332"/>
      <c r="EGG36" s="332"/>
      <c r="EGH36" s="332"/>
      <c r="EGI36" s="332"/>
      <c r="EGJ36" s="332"/>
      <c r="EGK36" s="332"/>
      <c r="EGL36" s="332"/>
      <c r="EGM36" s="332"/>
      <c r="EGN36" s="332"/>
      <c r="EGO36" s="332"/>
      <c r="EGP36" s="332"/>
      <c r="EGQ36" s="332"/>
      <c r="EGR36" s="332"/>
      <c r="EGS36" s="332"/>
      <c r="EGT36" s="332"/>
      <c r="EGU36" s="332"/>
      <c r="EGV36" s="332"/>
      <c r="EGW36" s="332"/>
      <c r="EGX36" s="332"/>
      <c r="EGY36" s="332"/>
      <c r="EGZ36" s="332"/>
      <c r="EHA36" s="332"/>
      <c r="EHB36" s="332"/>
      <c r="EHC36" s="332"/>
      <c r="EHD36" s="332"/>
      <c r="EHE36" s="332"/>
      <c r="EHF36" s="332"/>
      <c r="EHG36" s="332"/>
      <c r="EHH36" s="332"/>
      <c r="EHI36" s="332"/>
      <c r="EHJ36" s="332"/>
      <c r="EHK36" s="332"/>
      <c r="EHL36" s="332"/>
      <c r="EHM36" s="332"/>
      <c r="EHN36" s="332"/>
      <c r="EHO36" s="332"/>
      <c r="EHP36" s="332"/>
      <c r="EHQ36" s="332"/>
      <c r="EHR36" s="332"/>
      <c r="EHS36" s="332"/>
      <c r="EHT36" s="332"/>
      <c r="EHU36" s="332"/>
      <c r="EHV36" s="332"/>
      <c r="EHW36" s="332"/>
      <c r="EHX36" s="332"/>
      <c r="EHY36" s="332"/>
      <c r="EHZ36" s="332"/>
      <c r="EIA36" s="332"/>
      <c r="EIB36" s="332"/>
      <c r="EIC36" s="332"/>
      <c r="EID36" s="332"/>
      <c r="EIE36" s="332"/>
      <c r="EIF36" s="332"/>
      <c r="EIG36" s="332"/>
      <c r="EIH36" s="332"/>
      <c r="EII36" s="332"/>
      <c r="EIJ36" s="332"/>
      <c r="EIK36" s="332"/>
      <c r="EIL36" s="332"/>
      <c r="EIM36" s="332"/>
      <c r="EIN36" s="332"/>
      <c r="EIO36" s="332"/>
      <c r="EIP36" s="332"/>
      <c r="EIQ36" s="332"/>
      <c r="EIR36" s="332"/>
      <c r="EIS36" s="332"/>
      <c r="EIT36" s="332"/>
      <c r="EIU36" s="332"/>
      <c r="EIV36" s="332"/>
      <c r="EIW36" s="332"/>
      <c r="EIX36" s="332"/>
      <c r="EIY36" s="332"/>
      <c r="EIZ36" s="332"/>
      <c r="EJA36" s="332"/>
      <c r="EJB36" s="332"/>
      <c r="EJC36" s="332"/>
      <c r="EJD36" s="332"/>
      <c r="EJE36" s="332"/>
      <c r="EJF36" s="332"/>
      <c r="EJG36" s="332"/>
      <c r="EJH36" s="332"/>
      <c r="EJI36" s="332"/>
      <c r="EJJ36" s="332"/>
      <c r="EJK36" s="332"/>
      <c r="EJL36" s="332"/>
      <c r="EJM36" s="332"/>
      <c r="EJN36" s="332"/>
      <c r="EJO36" s="332"/>
      <c r="EJP36" s="332"/>
      <c r="EJQ36" s="332"/>
      <c r="EJR36" s="332"/>
      <c r="EJS36" s="332"/>
      <c r="EJT36" s="332"/>
      <c r="EJU36" s="332"/>
      <c r="EJV36" s="332"/>
      <c r="EJW36" s="332"/>
      <c r="EJX36" s="332"/>
      <c r="EJY36" s="332"/>
      <c r="EJZ36" s="332"/>
      <c r="EKA36" s="332"/>
      <c r="EKB36" s="332"/>
      <c r="EKC36" s="332"/>
      <c r="EKD36" s="332"/>
      <c r="EKE36" s="332"/>
      <c r="EKF36" s="332"/>
      <c r="EKG36" s="332"/>
      <c r="EKH36" s="332"/>
      <c r="EKI36" s="332"/>
      <c r="EKJ36" s="332"/>
      <c r="EKK36" s="332"/>
      <c r="EKL36" s="332"/>
      <c r="EKM36" s="332"/>
      <c r="EKN36" s="332"/>
      <c r="EKO36" s="332"/>
      <c r="EKP36" s="332"/>
      <c r="EKQ36" s="332"/>
      <c r="EKR36" s="332"/>
      <c r="EKS36" s="332"/>
      <c r="EKT36" s="332"/>
      <c r="EKU36" s="332"/>
      <c r="EKV36" s="332"/>
      <c r="EKW36" s="332"/>
      <c r="EKX36" s="332"/>
      <c r="EKY36" s="332"/>
      <c r="EKZ36" s="332"/>
      <c r="ELA36" s="332"/>
      <c r="ELB36" s="332"/>
      <c r="ELC36" s="332"/>
      <c r="ELD36" s="332"/>
      <c r="ELE36" s="332"/>
      <c r="ELF36" s="332"/>
      <c r="ELG36" s="332"/>
      <c r="ELH36" s="332"/>
      <c r="ELI36" s="332"/>
      <c r="ELJ36" s="332"/>
      <c r="ELK36" s="332"/>
      <c r="ELL36" s="332"/>
      <c r="ELM36" s="332"/>
      <c r="ELN36" s="332"/>
      <c r="ELO36" s="332"/>
      <c r="ELP36" s="332"/>
      <c r="ELQ36" s="332"/>
      <c r="ELR36" s="332"/>
      <c r="ELS36" s="332"/>
      <c r="ELT36" s="332"/>
      <c r="ELU36" s="332"/>
      <c r="ELV36" s="332"/>
      <c r="ELW36" s="332"/>
      <c r="ELX36" s="332"/>
      <c r="ELY36" s="332"/>
      <c r="ELZ36" s="332"/>
      <c r="EMA36" s="332"/>
      <c r="EMB36" s="332"/>
      <c r="EMC36" s="332"/>
      <c r="EMD36" s="332"/>
      <c r="EME36" s="332"/>
      <c r="EMF36" s="332"/>
      <c r="EMG36" s="332"/>
      <c r="EMH36" s="332"/>
      <c r="EMI36" s="332"/>
      <c r="EMJ36" s="332"/>
      <c r="EMK36" s="332"/>
      <c r="EML36" s="332"/>
      <c r="EMM36" s="332"/>
      <c r="EMN36" s="332"/>
      <c r="EMO36" s="332"/>
      <c r="EMP36" s="332"/>
      <c r="EMQ36" s="332"/>
      <c r="EMR36" s="332"/>
      <c r="EMS36" s="332"/>
      <c r="EMT36" s="332"/>
      <c r="EMU36" s="332"/>
      <c r="EMV36" s="332"/>
      <c r="EMW36" s="332"/>
      <c r="EMX36" s="332"/>
      <c r="EMY36" s="332"/>
      <c r="EMZ36" s="332"/>
      <c r="ENA36" s="332"/>
      <c r="ENB36" s="332"/>
      <c r="ENC36" s="332"/>
      <c r="END36" s="332"/>
      <c r="ENE36" s="332"/>
      <c r="ENF36" s="332"/>
      <c r="ENG36" s="332"/>
      <c r="ENH36" s="332"/>
      <c r="ENI36" s="332"/>
      <c r="ENJ36" s="332"/>
      <c r="ENK36" s="332"/>
      <c r="ENL36" s="332"/>
      <c r="ENM36" s="332"/>
      <c r="ENN36" s="332"/>
      <c r="ENO36" s="332"/>
      <c r="ENP36" s="332"/>
      <c r="ENQ36" s="332"/>
      <c r="ENR36" s="332"/>
      <c r="ENS36" s="332"/>
      <c r="ENT36" s="332"/>
      <c r="ENU36" s="332"/>
      <c r="ENV36" s="332"/>
      <c r="ENW36" s="332"/>
      <c r="ENX36" s="332"/>
      <c r="ENY36" s="332"/>
      <c r="ENZ36" s="332"/>
      <c r="EOA36" s="332"/>
      <c r="EOB36" s="332"/>
      <c r="EOC36" s="332"/>
      <c r="EOD36" s="332"/>
      <c r="EOE36" s="332"/>
      <c r="EOF36" s="332"/>
      <c r="EOG36" s="332"/>
      <c r="EOH36" s="332"/>
      <c r="EOI36" s="332"/>
      <c r="EOJ36" s="332"/>
      <c r="EOK36" s="332"/>
      <c r="EOL36" s="332"/>
      <c r="EOM36" s="332"/>
      <c r="EON36" s="332"/>
      <c r="EOO36" s="332"/>
      <c r="EOP36" s="332"/>
      <c r="EOQ36" s="332"/>
      <c r="EOR36" s="332"/>
      <c r="EOS36" s="332"/>
      <c r="EOT36" s="332"/>
      <c r="EOU36" s="332"/>
      <c r="EOV36" s="332"/>
      <c r="EOW36" s="332"/>
      <c r="EOX36" s="332"/>
      <c r="EOY36" s="332"/>
      <c r="EOZ36" s="332"/>
      <c r="EPA36" s="332"/>
      <c r="EPB36" s="332"/>
      <c r="EPC36" s="332"/>
      <c r="EPD36" s="332"/>
      <c r="EPE36" s="332"/>
      <c r="EPF36" s="332"/>
      <c r="EPG36" s="332"/>
      <c r="EPH36" s="332"/>
      <c r="EPI36" s="332"/>
      <c r="EPJ36" s="332"/>
      <c r="EPK36" s="332"/>
      <c r="EPL36" s="332"/>
      <c r="EPM36" s="332"/>
      <c r="EPN36" s="332"/>
      <c r="EPO36" s="332"/>
      <c r="EPP36" s="332"/>
      <c r="EPQ36" s="332"/>
      <c r="EPR36" s="332"/>
      <c r="EPS36" s="332"/>
      <c r="EPT36" s="332"/>
      <c r="EPU36" s="332"/>
      <c r="EPV36" s="332"/>
      <c r="EPW36" s="332"/>
      <c r="EPX36" s="332"/>
      <c r="EPY36" s="332"/>
      <c r="EPZ36" s="332"/>
      <c r="EQA36" s="332"/>
      <c r="EQB36" s="332"/>
      <c r="EQC36" s="332"/>
      <c r="EQD36" s="332"/>
      <c r="EQE36" s="332"/>
      <c r="EQF36" s="332"/>
      <c r="EQG36" s="332"/>
      <c r="EQH36" s="332"/>
      <c r="EQI36" s="332"/>
      <c r="EQJ36" s="332"/>
      <c r="EQK36" s="332"/>
      <c r="EQL36" s="332"/>
      <c r="EQM36" s="332"/>
      <c r="EQN36" s="332"/>
      <c r="EQO36" s="332"/>
      <c r="EQP36" s="332"/>
      <c r="EQQ36" s="332"/>
      <c r="EQR36" s="332"/>
      <c r="EQS36" s="332"/>
      <c r="EQT36" s="332"/>
      <c r="EQU36" s="332"/>
      <c r="EQV36" s="332"/>
      <c r="EQW36" s="332"/>
      <c r="EQX36" s="332"/>
      <c r="EQY36" s="332"/>
      <c r="EQZ36" s="332"/>
      <c r="ERA36" s="332"/>
      <c r="ERB36" s="332"/>
      <c r="ERC36" s="332"/>
      <c r="ERD36" s="332"/>
      <c r="ERE36" s="332"/>
      <c r="ERF36" s="332"/>
      <c r="ERG36" s="332"/>
      <c r="ERH36" s="332"/>
      <c r="ERI36" s="332"/>
      <c r="ERJ36" s="332"/>
      <c r="ERK36" s="332"/>
      <c r="ERL36" s="332"/>
      <c r="ERM36" s="332"/>
      <c r="ERN36" s="332"/>
      <c r="ERO36" s="332"/>
      <c r="ERP36" s="332"/>
      <c r="ERQ36" s="332"/>
      <c r="ERR36" s="332"/>
      <c r="ERS36" s="332"/>
      <c r="ERT36" s="332"/>
      <c r="ERU36" s="332"/>
      <c r="ERV36" s="332"/>
      <c r="ERW36" s="332"/>
      <c r="ERX36" s="332"/>
      <c r="ERY36" s="332"/>
      <c r="ERZ36" s="332"/>
      <c r="ESA36" s="332"/>
      <c r="ESB36" s="332"/>
      <c r="ESC36" s="332"/>
      <c r="ESD36" s="332"/>
      <c r="ESE36" s="332"/>
      <c r="ESF36" s="332"/>
      <c r="ESG36" s="332"/>
      <c r="ESH36" s="332"/>
      <c r="ESI36" s="332"/>
      <c r="ESJ36" s="332"/>
      <c r="ESK36" s="332"/>
      <c r="ESL36" s="332"/>
      <c r="ESM36" s="332"/>
      <c r="ESN36" s="332"/>
      <c r="ESO36" s="332"/>
      <c r="ESP36" s="332"/>
      <c r="ESQ36" s="332"/>
      <c r="ESR36" s="332"/>
      <c r="ESS36" s="332"/>
      <c r="EST36" s="332"/>
      <c r="ESU36" s="332"/>
      <c r="ESV36" s="332"/>
      <c r="ESW36" s="332"/>
      <c r="ESX36" s="332"/>
      <c r="ESY36" s="332"/>
      <c r="ESZ36" s="332"/>
      <c r="ETA36" s="332"/>
      <c r="ETB36" s="332"/>
      <c r="ETC36" s="332"/>
      <c r="ETD36" s="332"/>
      <c r="ETE36" s="332"/>
      <c r="ETF36" s="332"/>
      <c r="ETG36" s="332"/>
      <c r="ETH36" s="332"/>
      <c r="ETI36" s="332"/>
      <c r="ETJ36" s="332"/>
      <c r="ETK36" s="332"/>
      <c r="ETL36" s="332"/>
      <c r="ETM36" s="332"/>
      <c r="ETN36" s="332"/>
      <c r="ETO36" s="332"/>
      <c r="ETP36" s="332"/>
      <c r="ETQ36" s="332"/>
      <c r="ETR36" s="332"/>
      <c r="ETS36" s="332"/>
      <c r="ETT36" s="332"/>
      <c r="ETU36" s="332"/>
      <c r="ETV36" s="332"/>
      <c r="ETW36" s="332"/>
      <c r="ETX36" s="332"/>
      <c r="ETY36" s="332"/>
      <c r="ETZ36" s="332"/>
      <c r="EUA36" s="332"/>
      <c r="EUB36" s="332"/>
      <c r="EUC36" s="332"/>
      <c r="EUD36" s="332"/>
      <c r="EUE36" s="332"/>
      <c r="EUF36" s="332"/>
      <c r="EUG36" s="332"/>
      <c r="EUH36" s="332"/>
      <c r="EUI36" s="332"/>
      <c r="EUJ36" s="332"/>
      <c r="EUK36" s="332"/>
      <c r="EUL36" s="332"/>
      <c r="EUM36" s="332"/>
      <c r="EUN36" s="332"/>
      <c r="EUO36" s="332"/>
      <c r="EUP36" s="332"/>
      <c r="EUQ36" s="332"/>
      <c r="EUR36" s="332"/>
      <c r="EUS36" s="332"/>
      <c r="EUT36" s="332"/>
      <c r="EUU36" s="332"/>
      <c r="EUV36" s="332"/>
      <c r="EUW36" s="332"/>
      <c r="EUX36" s="332"/>
      <c r="EUY36" s="332"/>
      <c r="EUZ36" s="332"/>
      <c r="EVA36" s="332"/>
      <c r="EVB36" s="332"/>
      <c r="EVC36" s="332"/>
      <c r="EVD36" s="332"/>
      <c r="EVE36" s="332"/>
      <c r="EVF36" s="332"/>
      <c r="EVG36" s="332"/>
      <c r="EVH36" s="332"/>
      <c r="EVI36" s="332"/>
      <c r="EVJ36" s="332"/>
      <c r="EVK36" s="332"/>
      <c r="EVL36" s="332"/>
      <c r="EVM36" s="332"/>
      <c r="EVN36" s="332"/>
      <c r="EVO36" s="332"/>
      <c r="EVP36" s="332"/>
      <c r="EVQ36" s="332"/>
      <c r="EVR36" s="332"/>
      <c r="EVS36" s="332"/>
      <c r="EVT36" s="332"/>
      <c r="EVU36" s="332"/>
      <c r="EVV36" s="332"/>
      <c r="EVW36" s="332"/>
      <c r="EVX36" s="332"/>
      <c r="EVY36" s="332"/>
      <c r="EVZ36" s="332"/>
      <c r="EWA36" s="332"/>
      <c r="EWB36" s="332"/>
      <c r="EWC36" s="332"/>
      <c r="EWD36" s="332"/>
      <c r="EWE36" s="332"/>
      <c r="EWF36" s="332"/>
      <c r="EWG36" s="332"/>
      <c r="EWH36" s="332"/>
      <c r="EWI36" s="332"/>
      <c r="EWJ36" s="332"/>
      <c r="EWK36" s="332"/>
      <c r="EWL36" s="332"/>
      <c r="EWM36" s="332"/>
      <c r="EWN36" s="332"/>
      <c r="EWO36" s="332"/>
      <c r="EWP36" s="332"/>
      <c r="EWQ36" s="332"/>
      <c r="EWR36" s="332"/>
      <c r="EWS36" s="332"/>
      <c r="EWT36" s="332"/>
      <c r="EWU36" s="332"/>
      <c r="EWV36" s="332"/>
      <c r="EWW36" s="332"/>
      <c r="EWX36" s="332"/>
      <c r="EWY36" s="332"/>
      <c r="EWZ36" s="332"/>
      <c r="EXA36" s="332"/>
      <c r="EXB36" s="332"/>
      <c r="EXC36" s="332"/>
      <c r="EXD36" s="332"/>
      <c r="EXE36" s="332"/>
      <c r="EXF36" s="332"/>
      <c r="EXG36" s="332"/>
      <c r="EXH36" s="332"/>
      <c r="EXI36" s="332"/>
      <c r="EXJ36" s="332"/>
      <c r="EXK36" s="332"/>
      <c r="EXL36" s="332"/>
      <c r="EXM36" s="332"/>
      <c r="EXN36" s="332"/>
      <c r="EXO36" s="332"/>
      <c r="EXP36" s="332"/>
      <c r="EXQ36" s="332"/>
      <c r="EXR36" s="332"/>
      <c r="EXS36" s="332"/>
      <c r="EXT36" s="332"/>
      <c r="EXU36" s="332"/>
      <c r="EXV36" s="332"/>
      <c r="EXW36" s="332"/>
      <c r="EXX36" s="332"/>
      <c r="EXY36" s="332"/>
      <c r="EXZ36" s="332"/>
      <c r="EYA36" s="332"/>
      <c r="EYB36" s="332"/>
      <c r="EYC36" s="332"/>
      <c r="EYD36" s="332"/>
      <c r="EYE36" s="332"/>
      <c r="EYF36" s="332"/>
      <c r="EYG36" s="332"/>
      <c r="EYH36" s="332"/>
      <c r="EYI36" s="332"/>
      <c r="EYJ36" s="332"/>
      <c r="EYK36" s="332"/>
      <c r="EYL36" s="332"/>
      <c r="EYM36" s="332"/>
      <c r="EYN36" s="332"/>
      <c r="EYO36" s="332"/>
      <c r="EYP36" s="332"/>
      <c r="EYQ36" s="332"/>
      <c r="EYR36" s="332"/>
      <c r="EYS36" s="332"/>
      <c r="EYT36" s="332"/>
      <c r="EYU36" s="332"/>
      <c r="EYV36" s="332"/>
      <c r="EYW36" s="332"/>
      <c r="EYX36" s="332"/>
      <c r="EYY36" s="332"/>
      <c r="EYZ36" s="332"/>
      <c r="EZA36" s="332"/>
      <c r="EZB36" s="332"/>
      <c r="EZC36" s="332"/>
      <c r="EZD36" s="332"/>
      <c r="EZE36" s="332"/>
      <c r="EZF36" s="332"/>
      <c r="EZG36" s="332"/>
      <c r="EZH36" s="332"/>
      <c r="EZI36" s="332"/>
      <c r="EZJ36" s="332"/>
      <c r="EZK36" s="332"/>
      <c r="EZL36" s="332"/>
      <c r="EZM36" s="332"/>
      <c r="EZN36" s="332"/>
      <c r="EZO36" s="332"/>
      <c r="EZP36" s="332"/>
      <c r="EZQ36" s="332"/>
      <c r="EZR36" s="332"/>
      <c r="EZS36" s="332"/>
      <c r="EZT36" s="332"/>
      <c r="EZU36" s="332"/>
      <c r="EZV36" s="332"/>
      <c r="EZW36" s="332"/>
      <c r="EZX36" s="332"/>
      <c r="EZY36" s="332"/>
      <c r="EZZ36" s="332"/>
      <c r="FAA36" s="332"/>
      <c r="FAB36" s="332"/>
      <c r="FAC36" s="332"/>
      <c r="FAD36" s="332"/>
      <c r="FAE36" s="332"/>
      <c r="FAF36" s="332"/>
      <c r="FAG36" s="332"/>
      <c r="FAH36" s="332"/>
      <c r="FAI36" s="332"/>
      <c r="FAJ36" s="332"/>
      <c r="FAK36" s="332"/>
      <c r="FAL36" s="332"/>
      <c r="FAM36" s="332"/>
      <c r="FAN36" s="332"/>
      <c r="FAO36" s="332"/>
      <c r="FAP36" s="332"/>
      <c r="FAQ36" s="332"/>
      <c r="FAR36" s="332"/>
      <c r="FAS36" s="332"/>
      <c r="FAT36" s="332"/>
      <c r="FAU36" s="332"/>
      <c r="FAV36" s="332"/>
      <c r="FAW36" s="332"/>
      <c r="FAX36" s="332"/>
      <c r="FAY36" s="332"/>
      <c r="FAZ36" s="332"/>
      <c r="FBA36" s="332"/>
      <c r="FBB36" s="332"/>
      <c r="FBC36" s="332"/>
      <c r="FBD36" s="332"/>
      <c r="FBE36" s="332"/>
      <c r="FBF36" s="332"/>
      <c r="FBG36" s="332"/>
      <c r="FBH36" s="332"/>
      <c r="FBI36" s="332"/>
      <c r="FBJ36" s="332"/>
      <c r="FBK36" s="332"/>
      <c r="FBL36" s="332"/>
      <c r="FBM36" s="332"/>
      <c r="FBN36" s="332"/>
      <c r="FBO36" s="332"/>
      <c r="FBP36" s="332"/>
      <c r="FBQ36" s="332"/>
      <c r="FBR36" s="332"/>
      <c r="FBS36" s="332"/>
      <c r="FBT36" s="332"/>
      <c r="FBU36" s="332"/>
      <c r="FBV36" s="332"/>
      <c r="FBW36" s="332"/>
      <c r="FBX36" s="332"/>
      <c r="FBY36" s="332"/>
      <c r="FBZ36" s="332"/>
      <c r="FCA36" s="332"/>
      <c r="FCB36" s="332"/>
      <c r="FCC36" s="332"/>
      <c r="FCD36" s="332"/>
      <c r="FCE36" s="332"/>
      <c r="FCF36" s="332"/>
      <c r="FCG36" s="332"/>
      <c r="FCH36" s="332"/>
      <c r="FCI36" s="332"/>
      <c r="FCJ36" s="332"/>
      <c r="FCK36" s="332"/>
      <c r="FCL36" s="332"/>
      <c r="FCM36" s="332"/>
      <c r="FCN36" s="332"/>
      <c r="FCO36" s="332"/>
      <c r="FCP36" s="332"/>
      <c r="FCQ36" s="332"/>
      <c r="FCR36" s="332"/>
      <c r="FCS36" s="332"/>
      <c r="FCT36" s="332"/>
      <c r="FCU36" s="332"/>
      <c r="FCV36" s="332"/>
      <c r="FCW36" s="332"/>
      <c r="FCX36" s="332"/>
      <c r="FCY36" s="332"/>
      <c r="FCZ36" s="332"/>
      <c r="FDA36" s="332"/>
      <c r="FDB36" s="332"/>
      <c r="FDC36" s="332"/>
      <c r="FDD36" s="332"/>
      <c r="FDE36" s="332"/>
      <c r="FDF36" s="332"/>
      <c r="FDG36" s="332"/>
      <c r="FDH36" s="332"/>
      <c r="FDI36" s="332"/>
      <c r="FDJ36" s="332"/>
      <c r="FDK36" s="332"/>
      <c r="FDL36" s="332"/>
      <c r="FDM36" s="332"/>
      <c r="FDN36" s="332"/>
      <c r="FDO36" s="332"/>
      <c r="FDP36" s="332"/>
      <c r="FDQ36" s="332"/>
      <c r="FDR36" s="332"/>
      <c r="FDS36" s="332"/>
      <c r="FDT36" s="332"/>
      <c r="FDU36" s="332"/>
      <c r="FDV36" s="332"/>
      <c r="FDW36" s="332"/>
      <c r="FDX36" s="332"/>
      <c r="FDY36" s="332"/>
      <c r="FDZ36" s="332"/>
      <c r="FEA36" s="332"/>
      <c r="FEB36" s="332"/>
      <c r="FEC36" s="332"/>
      <c r="FED36" s="332"/>
      <c r="FEE36" s="332"/>
      <c r="FEF36" s="332"/>
      <c r="FEG36" s="332"/>
      <c r="FEH36" s="332"/>
      <c r="FEI36" s="332"/>
      <c r="FEJ36" s="332"/>
      <c r="FEK36" s="332"/>
      <c r="FEL36" s="332"/>
      <c r="FEM36" s="332"/>
      <c r="FEN36" s="332"/>
      <c r="FEO36" s="332"/>
      <c r="FEP36" s="332"/>
      <c r="FEQ36" s="332"/>
      <c r="FER36" s="332"/>
      <c r="FES36" s="332"/>
      <c r="FET36" s="332"/>
      <c r="FEU36" s="332"/>
      <c r="FEV36" s="332"/>
      <c r="FEW36" s="332"/>
      <c r="FEX36" s="332"/>
      <c r="FEY36" s="332"/>
      <c r="FEZ36" s="332"/>
      <c r="FFA36" s="332"/>
      <c r="FFB36" s="332"/>
      <c r="FFC36" s="332"/>
      <c r="FFD36" s="332"/>
      <c r="FFE36" s="332"/>
      <c r="FFF36" s="332"/>
      <c r="FFG36" s="332"/>
      <c r="FFH36" s="332"/>
      <c r="FFI36" s="332"/>
      <c r="FFJ36" s="332"/>
      <c r="FFK36" s="332"/>
      <c r="FFL36" s="332"/>
      <c r="FFM36" s="332"/>
      <c r="FFN36" s="332"/>
      <c r="FFO36" s="332"/>
      <c r="FFP36" s="332"/>
      <c r="FFQ36" s="332"/>
      <c r="FFR36" s="332"/>
      <c r="FFS36" s="332"/>
      <c r="FFT36" s="332"/>
      <c r="FFU36" s="332"/>
      <c r="FFV36" s="332"/>
      <c r="FFW36" s="332"/>
      <c r="FFX36" s="332"/>
      <c r="FFY36" s="332"/>
      <c r="FFZ36" s="332"/>
      <c r="FGA36" s="332"/>
      <c r="FGB36" s="332"/>
      <c r="FGC36" s="332"/>
      <c r="FGD36" s="332"/>
      <c r="FGE36" s="332"/>
      <c r="FGF36" s="332"/>
      <c r="FGG36" s="332"/>
      <c r="FGH36" s="332"/>
      <c r="FGI36" s="332"/>
      <c r="FGJ36" s="332"/>
      <c r="FGK36" s="332"/>
      <c r="FGL36" s="332"/>
      <c r="FGM36" s="332"/>
      <c r="FGN36" s="332"/>
      <c r="FGO36" s="332"/>
      <c r="FGP36" s="332"/>
      <c r="FGQ36" s="332"/>
      <c r="FGR36" s="332"/>
      <c r="FGS36" s="332"/>
      <c r="FGT36" s="332"/>
      <c r="FGU36" s="332"/>
      <c r="FGV36" s="332"/>
      <c r="FGW36" s="332"/>
      <c r="FGX36" s="332"/>
      <c r="FGY36" s="332"/>
      <c r="FGZ36" s="332"/>
      <c r="FHA36" s="332"/>
      <c r="FHB36" s="332"/>
      <c r="FHC36" s="332"/>
      <c r="FHD36" s="332"/>
      <c r="FHE36" s="332"/>
      <c r="FHF36" s="332"/>
      <c r="FHG36" s="332"/>
      <c r="FHH36" s="332"/>
      <c r="FHI36" s="332"/>
      <c r="FHJ36" s="332"/>
      <c r="FHK36" s="332"/>
      <c r="FHL36" s="332"/>
      <c r="FHM36" s="332"/>
      <c r="FHN36" s="332"/>
      <c r="FHO36" s="332"/>
      <c r="FHP36" s="332"/>
      <c r="FHQ36" s="332"/>
      <c r="FHR36" s="332"/>
      <c r="FHS36" s="332"/>
      <c r="FHT36" s="332"/>
      <c r="FHU36" s="332"/>
      <c r="FHV36" s="332"/>
      <c r="FHW36" s="332"/>
      <c r="FHX36" s="332"/>
      <c r="FHY36" s="332"/>
      <c r="FHZ36" s="332"/>
      <c r="FIA36" s="332"/>
      <c r="FIB36" s="332"/>
      <c r="FIC36" s="332"/>
      <c r="FID36" s="332"/>
      <c r="FIE36" s="332"/>
      <c r="FIF36" s="332"/>
      <c r="FIG36" s="332"/>
      <c r="FIH36" s="332"/>
      <c r="FII36" s="332"/>
      <c r="FIJ36" s="332"/>
      <c r="FIK36" s="332"/>
      <c r="FIL36" s="332"/>
      <c r="FIM36" s="332"/>
      <c r="FIN36" s="332"/>
      <c r="FIO36" s="332"/>
      <c r="FIP36" s="332"/>
      <c r="FIQ36" s="332"/>
      <c r="FIR36" s="332"/>
      <c r="FIS36" s="332"/>
      <c r="FIT36" s="332"/>
      <c r="FIU36" s="332"/>
      <c r="FIV36" s="332"/>
      <c r="FIW36" s="332"/>
      <c r="FIX36" s="332"/>
      <c r="FIY36" s="332"/>
      <c r="FIZ36" s="332"/>
      <c r="FJA36" s="332"/>
      <c r="FJB36" s="332"/>
      <c r="FJC36" s="332"/>
      <c r="FJD36" s="332"/>
      <c r="FJE36" s="332"/>
      <c r="FJF36" s="332"/>
      <c r="FJG36" s="332"/>
      <c r="FJH36" s="332"/>
      <c r="FJI36" s="332"/>
      <c r="FJJ36" s="332"/>
      <c r="FJK36" s="332"/>
      <c r="FJL36" s="332"/>
      <c r="FJM36" s="332"/>
      <c r="FJN36" s="332"/>
      <c r="FJO36" s="332"/>
      <c r="FJP36" s="332"/>
      <c r="FJQ36" s="332"/>
      <c r="FJR36" s="332"/>
      <c r="FJS36" s="332"/>
      <c r="FJT36" s="332"/>
      <c r="FJU36" s="332"/>
      <c r="FJV36" s="332"/>
      <c r="FJW36" s="332"/>
      <c r="FJX36" s="332"/>
      <c r="FJY36" s="332"/>
      <c r="FJZ36" s="332"/>
      <c r="FKA36" s="332"/>
      <c r="FKB36" s="332"/>
      <c r="FKC36" s="332"/>
      <c r="FKD36" s="332"/>
      <c r="FKE36" s="332"/>
      <c r="FKF36" s="332"/>
      <c r="FKG36" s="332"/>
      <c r="FKH36" s="332"/>
      <c r="FKI36" s="332"/>
      <c r="FKJ36" s="332"/>
      <c r="FKK36" s="332"/>
      <c r="FKL36" s="332"/>
      <c r="FKM36" s="332"/>
      <c r="FKN36" s="332"/>
      <c r="FKO36" s="332"/>
      <c r="FKP36" s="332"/>
      <c r="FKQ36" s="332"/>
      <c r="FKR36" s="332"/>
      <c r="FKS36" s="332"/>
      <c r="FKT36" s="332"/>
      <c r="FKU36" s="332"/>
      <c r="FKV36" s="332"/>
      <c r="FKW36" s="332"/>
      <c r="FKX36" s="332"/>
      <c r="FKY36" s="332"/>
      <c r="FKZ36" s="332"/>
      <c r="FLA36" s="332"/>
      <c r="FLB36" s="332"/>
      <c r="FLC36" s="332"/>
      <c r="FLD36" s="332"/>
      <c r="FLE36" s="332"/>
      <c r="FLF36" s="332"/>
      <c r="FLG36" s="332"/>
      <c r="FLH36" s="332"/>
      <c r="FLI36" s="332"/>
      <c r="FLJ36" s="332"/>
      <c r="FLK36" s="332"/>
      <c r="FLL36" s="332"/>
      <c r="FLM36" s="332"/>
      <c r="FLN36" s="332"/>
      <c r="FLO36" s="332"/>
      <c r="FLP36" s="332"/>
      <c r="FLQ36" s="332"/>
      <c r="FLR36" s="332"/>
      <c r="FLS36" s="332"/>
      <c r="FLT36" s="332"/>
      <c r="FLU36" s="332"/>
      <c r="FLV36" s="332"/>
      <c r="FLW36" s="332"/>
      <c r="FLX36" s="332"/>
      <c r="FLY36" s="332"/>
      <c r="FLZ36" s="332"/>
      <c r="FMA36" s="332"/>
      <c r="FMB36" s="332"/>
      <c r="FMC36" s="332"/>
      <c r="FMD36" s="332"/>
      <c r="FME36" s="332"/>
      <c r="FMF36" s="332"/>
      <c r="FMG36" s="332"/>
      <c r="FMH36" s="332"/>
      <c r="FMI36" s="332"/>
      <c r="FMJ36" s="332"/>
      <c r="FMK36" s="332"/>
      <c r="FML36" s="332"/>
      <c r="FMM36" s="332"/>
      <c r="FMN36" s="332"/>
      <c r="FMO36" s="332"/>
      <c r="FMP36" s="332"/>
      <c r="FMQ36" s="332"/>
      <c r="FMR36" s="332"/>
      <c r="FMS36" s="332"/>
      <c r="FMT36" s="332"/>
      <c r="FMU36" s="332"/>
      <c r="FMV36" s="332"/>
      <c r="FMW36" s="332"/>
      <c r="FMX36" s="332"/>
      <c r="FMY36" s="332"/>
      <c r="FMZ36" s="332"/>
      <c r="FNA36" s="332"/>
      <c r="FNB36" s="332"/>
      <c r="FNC36" s="332"/>
      <c r="FND36" s="332"/>
      <c r="FNE36" s="332"/>
      <c r="FNF36" s="332"/>
      <c r="FNG36" s="332"/>
      <c r="FNH36" s="332"/>
      <c r="FNI36" s="332"/>
      <c r="FNJ36" s="332"/>
      <c r="FNK36" s="332"/>
      <c r="FNL36" s="332"/>
      <c r="FNM36" s="332"/>
      <c r="FNN36" s="332"/>
      <c r="FNO36" s="332"/>
      <c r="FNP36" s="332"/>
      <c r="FNQ36" s="332"/>
      <c r="FNR36" s="332"/>
      <c r="FNS36" s="332"/>
      <c r="FNT36" s="332"/>
      <c r="FNU36" s="332"/>
      <c r="FNV36" s="332"/>
      <c r="FNW36" s="332"/>
      <c r="FNX36" s="332"/>
      <c r="FNY36" s="332"/>
      <c r="FNZ36" s="332"/>
      <c r="FOA36" s="332"/>
      <c r="FOB36" s="332"/>
      <c r="FOC36" s="332"/>
      <c r="FOD36" s="332"/>
      <c r="FOE36" s="332"/>
      <c r="FOF36" s="332"/>
      <c r="FOG36" s="332"/>
      <c r="FOH36" s="332"/>
      <c r="FOI36" s="332"/>
      <c r="FOJ36" s="332"/>
      <c r="FOK36" s="332"/>
      <c r="FOL36" s="332"/>
      <c r="FOM36" s="332"/>
      <c r="FON36" s="332"/>
      <c r="FOO36" s="332"/>
      <c r="FOP36" s="332"/>
      <c r="FOQ36" s="332"/>
      <c r="FOR36" s="332"/>
      <c r="FOS36" s="332"/>
      <c r="FOT36" s="332"/>
      <c r="FOU36" s="332"/>
      <c r="FOV36" s="332"/>
      <c r="FOW36" s="332"/>
      <c r="FOX36" s="332"/>
      <c r="FOY36" s="332"/>
      <c r="FOZ36" s="332"/>
      <c r="FPA36" s="332"/>
      <c r="FPB36" s="332"/>
      <c r="FPC36" s="332"/>
      <c r="FPD36" s="332"/>
      <c r="FPE36" s="332"/>
      <c r="FPF36" s="332"/>
      <c r="FPG36" s="332"/>
      <c r="FPH36" s="332"/>
      <c r="FPI36" s="332"/>
      <c r="FPJ36" s="332"/>
      <c r="FPK36" s="332"/>
      <c r="FPL36" s="332"/>
      <c r="FPM36" s="332"/>
      <c r="FPN36" s="332"/>
      <c r="FPO36" s="332"/>
      <c r="FPP36" s="332"/>
      <c r="FPQ36" s="332"/>
      <c r="FPR36" s="332"/>
      <c r="FPS36" s="332"/>
      <c r="FPT36" s="332"/>
      <c r="FPU36" s="332"/>
      <c r="FPV36" s="332"/>
      <c r="FPW36" s="332"/>
      <c r="FPX36" s="332"/>
      <c r="FPY36" s="332"/>
      <c r="FPZ36" s="332"/>
      <c r="FQA36" s="332"/>
      <c r="FQB36" s="332"/>
      <c r="FQC36" s="332"/>
      <c r="FQD36" s="332"/>
      <c r="FQE36" s="332"/>
      <c r="FQF36" s="332"/>
      <c r="FQG36" s="332"/>
      <c r="FQH36" s="332"/>
      <c r="FQI36" s="332"/>
      <c r="FQJ36" s="332"/>
      <c r="FQK36" s="332"/>
      <c r="FQL36" s="332"/>
      <c r="FQM36" s="332"/>
      <c r="FQN36" s="332"/>
      <c r="FQO36" s="332"/>
      <c r="FQP36" s="332"/>
      <c r="FQQ36" s="332"/>
      <c r="FQR36" s="332"/>
      <c r="FQS36" s="332"/>
      <c r="FQT36" s="332"/>
      <c r="FQU36" s="332"/>
      <c r="FQV36" s="332"/>
      <c r="FQW36" s="332"/>
      <c r="FQX36" s="332"/>
      <c r="FQY36" s="332"/>
      <c r="FQZ36" s="332"/>
      <c r="FRA36" s="332"/>
      <c r="FRB36" s="332"/>
      <c r="FRC36" s="332"/>
      <c r="FRD36" s="332"/>
      <c r="FRE36" s="332"/>
      <c r="FRF36" s="332"/>
      <c r="FRG36" s="332"/>
      <c r="FRH36" s="332"/>
      <c r="FRI36" s="332"/>
      <c r="FRJ36" s="332"/>
      <c r="FRK36" s="332"/>
      <c r="FRL36" s="332"/>
      <c r="FRM36" s="332"/>
      <c r="FRN36" s="332"/>
      <c r="FRO36" s="332"/>
      <c r="FRP36" s="332"/>
      <c r="FRQ36" s="332"/>
      <c r="FRR36" s="332"/>
      <c r="FRS36" s="332"/>
      <c r="FRT36" s="332"/>
      <c r="FRU36" s="332"/>
      <c r="FRV36" s="332"/>
      <c r="FRW36" s="332"/>
      <c r="FRX36" s="332"/>
      <c r="FRY36" s="332"/>
      <c r="FRZ36" s="332"/>
      <c r="FSA36" s="332"/>
      <c r="FSB36" s="332"/>
      <c r="FSC36" s="332"/>
      <c r="FSD36" s="332"/>
      <c r="FSE36" s="332"/>
      <c r="FSF36" s="332"/>
      <c r="FSG36" s="332"/>
      <c r="FSH36" s="332"/>
      <c r="FSI36" s="332"/>
      <c r="FSJ36" s="332"/>
      <c r="FSK36" s="332"/>
      <c r="FSL36" s="332"/>
      <c r="FSM36" s="332"/>
      <c r="FSN36" s="332"/>
      <c r="FSO36" s="332"/>
      <c r="FSP36" s="332"/>
      <c r="FSQ36" s="332"/>
      <c r="FSR36" s="332"/>
      <c r="FSS36" s="332"/>
      <c r="FST36" s="332"/>
      <c r="FSU36" s="332"/>
      <c r="FSV36" s="332"/>
      <c r="FSW36" s="332"/>
      <c r="FSX36" s="332"/>
      <c r="FSY36" s="332"/>
      <c r="FSZ36" s="332"/>
      <c r="FTA36" s="332"/>
      <c r="FTB36" s="332"/>
      <c r="FTC36" s="332"/>
      <c r="FTD36" s="332"/>
      <c r="FTE36" s="332"/>
      <c r="FTF36" s="332"/>
      <c r="FTG36" s="332"/>
      <c r="FTH36" s="332"/>
      <c r="FTI36" s="332"/>
      <c r="FTJ36" s="332"/>
      <c r="FTK36" s="332"/>
      <c r="FTL36" s="332"/>
      <c r="FTM36" s="332"/>
      <c r="FTN36" s="332"/>
      <c r="FTO36" s="332"/>
      <c r="FTP36" s="332"/>
      <c r="FTQ36" s="332"/>
      <c r="FTR36" s="332"/>
      <c r="FTS36" s="332"/>
      <c r="FTT36" s="332"/>
      <c r="FTU36" s="332"/>
      <c r="FTV36" s="332"/>
      <c r="FTW36" s="332"/>
      <c r="FTX36" s="332"/>
      <c r="FTY36" s="332"/>
      <c r="FTZ36" s="332"/>
      <c r="FUA36" s="332"/>
      <c r="FUB36" s="332"/>
      <c r="FUC36" s="332"/>
      <c r="FUD36" s="332"/>
      <c r="FUE36" s="332"/>
      <c r="FUF36" s="332"/>
      <c r="FUG36" s="332"/>
      <c r="FUH36" s="332"/>
      <c r="FUI36" s="332"/>
      <c r="FUJ36" s="332"/>
      <c r="FUK36" s="332"/>
      <c r="FUL36" s="332"/>
      <c r="FUM36" s="332"/>
      <c r="FUN36" s="332"/>
      <c r="FUO36" s="332"/>
      <c r="FUP36" s="332"/>
      <c r="FUQ36" s="332"/>
      <c r="FUR36" s="332"/>
      <c r="FUS36" s="332"/>
      <c r="FUT36" s="332"/>
      <c r="FUU36" s="332"/>
      <c r="FUV36" s="332"/>
      <c r="FUW36" s="332"/>
      <c r="FUX36" s="332"/>
      <c r="FUY36" s="332"/>
      <c r="FUZ36" s="332"/>
      <c r="FVA36" s="332"/>
      <c r="FVB36" s="332"/>
      <c r="FVC36" s="332"/>
      <c r="FVD36" s="332"/>
      <c r="FVE36" s="332"/>
      <c r="FVF36" s="332"/>
      <c r="FVG36" s="332"/>
      <c r="FVH36" s="332"/>
      <c r="FVI36" s="332"/>
      <c r="FVJ36" s="332"/>
      <c r="FVK36" s="332"/>
      <c r="FVL36" s="332"/>
      <c r="FVM36" s="332"/>
      <c r="FVN36" s="332"/>
      <c r="FVO36" s="332"/>
      <c r="FVP36" s="332"/>
      <c r="FVQ36" s="332"/>
      <c r="FVR36" s="332"/>
      <c r="FVS36" s="332"/>
      <c r="FVT36" s="332"/>
      <c r="FVU36" s="332"/>
      <c r="FVV36" s="332"/>
      <c r="FVW36" s="332"/>
      <c r="FVX36" s="332"/>
      <c r="FVY36" s="332"/>
      <c r="FVZ36" s="332"/>
      <c r="FWA36" s="332"/>
      <c r="FWB36" s="332"/>
      <c r="FWC36" s="332"/>
      <c r="FWD36" s="332"/>
      <c r="FWE36" s="332"/>
      <c r="FWF36" s="332"/>
      <c r="FWG36" s="332"/>
      <c r="FWH36" s="332"/>
      <c r="FWI36" s="332"/>
      <c r="FWJ36" s="332"/>
      <c r="FWK36" s="332"/>
      <c r="FWL36" s="332"/>
      <c r="FWM36" s="332"/>
      <c r="FWN36" s="332"/>
      <c r="FWO36" s="332"/>
      <c r="FWP36" s="332"/>
      <c r="FWQ36" s="332"/>
      <c r="FWR36" s="332"/>
      <c r="FWS36" s="332"/>
      <c r="FWT36" s="332"/>
      <c r="FWU36" s="332"/>
      <c r="FWV36" s="332"/>
      <c r="FWW36" s="332"/>
      <c r="FWX36" s="332"/>
      <c r="FWY36" s="332"/>
      <c r="FWZ36" s="332"/>
      <c r="FXA36" s="332"/>
      <c r="FXB36" s="332"/>
      <c r="FXC36" s="332"/>
      <c r="FXD36" s="332"/>
      <c r="FXE36" s="332"/>
      <c r="FXF36" s="332"/>
      <c r="FXG36" s="332"/>
      <c r="FXH36" s="332"/>
      <c r="FXI36" s="332"/>
      <c r="FXJ36" s="332"/>
      <c r="FXK36" s="332"/>
      <c r="FXL36" s="332"/>
      <c r="FXM36" s="332"/>
      <c r="FXN36" s="332"/>
      <c r="FXO36" s="332"/>
      <c r="FXP36" s="332"/>
      <c r="FXQ36" s="332"/>
      <c r="FXR36" s="332"/>
      <c r="FXS36" s="332"/>
      <c r="FXT36" s="332"/>
      <c r="FXU36" s="332"/>
      <c r="FXV36" s="332"/>
      <c r="FXW36" s="332"/>
      <c r="FXX36" s="332"/>
      <c r="FXY36" s="332"/>
      <c r="FXZ36" s="332"/>
      <c r="FYA36" s="332"/>
      <c r="FYB36" s="332"/>
      <c r="FYC36" s="332"/>
      <c r="FYD36" s="332"/>
      <c r="FYE36" s="332"/>
      <c r="FYF36" s="332"/>
      <c r="FYG36" s="332"/>
      <c r="FYH36" s="332"/>
      <c r="FYI36" s="332"/>
      <c r="FYJ36" s="332"/>
      <c r="FYK36" s="332"/>
      <c r="FYL36" s="332"/>
      <c r="FYM36" s="332"/>
      <c r="FYN36" s="332"/>
      <c r="FYO36" s="332"/>
      <c r="FYP36" s="332"/>
      <c r="FYQ36" s="332"/>
      <c r="FYR36" s="332"/>
      <c r="FYS36" s="332"/>
      <c r="FYT36" s="332"/>
      <c r="FYU36" s="332"/>
      <c r="FYV36" s="332"/>
      <c r="FYW36" s="332"/>
      <c r="FYX36" s="332"/>
      <c r="FYY36" s="332"/>
      <c r="FYZ36" s="332"/>
      <c r="FZA36" s="332"/>
      <c r="FZB36" s="332"/>
      <c r="FZC36" s="332"/>
      <c r="FZD36" s="332"/>
      <c r="FZE36" s="332"/>
      <c r="FZF36" s="332"/>
      <c r="FZG36" s="332"/>
      <c r="FZH36" s="332"/>
      <c r="FZI36" s="332"/>
      <c r="FZJ36" s="332"/>
      <c r="FZK36" s="332"/>
      <c r="FZL36" s="332"/>
      <c r="FZM36" s="332"/>
      <c r="FZN36" s="332"/>
      <c r="FZO36" s="332"/>
      <c r="FZP36" s="332"/>
      <c r="FZQ36" s="332"/>
      <c r="FZR36" s="332"/>
      <c r="FZS36" s="332"/>
      <c r="FZT36" s="332"/>
      <c r="FZU36" s="332"/>
      <c r="FZV36" s="332"/>
      <c r="FZW36" s="332"/>
      <c r="FZX36" s="332"/>
      <c r="FZY36" s="332"/>
      <c r="FZZ36" s="332"/>
      <c r="GAA36" s="332"/>
      <c r="GAB36" s="332"/>
      <c r="GAC36" s="332"/>
      <c r="GAD36" s="332"/>
      <c r="GAE36" s="332"/>
      <c r="GAF36" s="332"/>
      <c r="GAG36" s="332"/>
      <c r="GAH36" s="332"/>
      <c r="GAI36" s="332"/>
      <c r="GAJ36" s="332"/>
      <c r="GAK36" s="332"/>
      <c r="GAL36" s="332"/>
      <c r="GAM36" s="332"/>
      <c r="GAN36" s="332"/>
      <c r="GAO36" s="332"/>
      <c r="GAP36" s="332"/>
      <c r="GAQ36" s="332"/>
      <c r="GAR36" s="332"/>
      <c r="GAS36" s="332"/>
      <c r="GAT36" s="332"/>
      <c r="GAU36" s="332"/>
      <c r="GAV36" s="332"/>
      <c r="GAW36" s="332"/>
      <c r="GAX36" s="332"/>
      <c r="GAY36" s="332"/>
      <c r="GAZ36" s="332"/>
      <c r="GBA36" s="332"/>
      <c r="GBB36" s="332"/>
      <c r="GBC36" s="332"/>
      <c r="GBD36" s="332"/>
      <c r="GBE36" s="332"/>
      <c r="GBF36" s="332"/>
      <c r="GBG36" s="332"/>
      <c r="GBH36" s="332"/>
      <c r="GBI36" s="332"/>
      <c r="GBJ36" s="332"/>
      <c r="GBK36" s="332"/>
      <c r="GBL36" s="332"/>
      <c r="GBM36" s="332"/>
      <c r="GBN36" s="332"/>
      <c r="GBO36" s="332"/>
      <c r="GBP36" s="332"/>
      <c r="GBQ36" s="332"/>
      <c r="GBR36" s="332"/>
      <c r="GBS36" s="332"/>
      <c r="GBT36" s="332"/>
      <c r="GBU36" s="332"/>
      <c r="GBV36" s="332"/>
      <c r="GBW36" s="332"/>
      <c r="GBX36" s="332"/>
      <c r="GBY36" s="332"/>
      <c r="GBZ36" s="332"/>
      <c r="GCA36" s="332"/>
      <c r="GCB36" s="332"/>
      <c r="GCC36" s="332"/>
      <c r="GCD36" s="332"/>
      <c r="GCE36" s="332"/>
      <c r="GCF36" s="332"/>
      <c r="GCG36" s="332"/>
      <c r="GCH36" s="332"/>
      <c r="GCI36" s="332"/>
      <c r="GCJ36" s="332"/>
      <c r="GCK36" s="332"/>
      <c r="GCL36" s="332"/>
      <c r="GCM36" s="332"/>
      <c r="GCN36" s="332"/>
      <c r="GCO36" s="332"/>
      <c r="GCP36" s="332"/>
      <c r="GCQ36" s="332"/>
      <c r="GCR36" s="332"/>
      <c r="GCS36" s="332"/>
      <c r="GCT36" s="332"/>
      <c r="GCU36" s="332"/>
      <c r="GCV36" s="332"/>
      <c r="GCW36" s="332"/>
      <c r="GCX36" s="332"/>
      <c r="GCY36" s="332"/>
      <c r="GCZ36" s="332"/>
      <c r="GDA36" s="332"/>
      <c r="GDB36" s="332"/>
      <c r="GDC36" s="332"/>
      <c r="GDD36" s="332"/>
      <c r="GDE36" s="332"/>
      <c r="GDF36" s="332"/>
      <c r="GDG36" s="332"/>
      <c r="GDH36" s="332"/>
      <c r="GDI36" s="332"/>
      <c r="GDJ36" s="332"/>
      <c r="GDK36" s="332"/>
      <c r="GDL36" s="332"/>
      <c r="GDM36" s="332"/>
      <c r="GDN36" s="332"/>
      <c r="GDO36" s="332"/>
      <c r="GDP36" s="332"/>
      <c r="GDQ36" s="332"/>
      <c r="GDR36" s="332"/>
      <c r="GDS36" s="332"/>
      <c r="GDT36" s="332"/>
      <c r="GDU36" s="332"/>
      <c r="GDV36" s="332"/>
      <c r="GDW36" s="332"/>
      <c r="GDX36" s="332"/>
      <c r="GDY36" s="332"/>
      <c r="GDZ36" s="332"/>
      <c r="GEA36" s="332"/>
      <c r="GEB36" s="332"/>
      <c r="GEC36" s="332"/>
      <c r="GED36" s="332"/>
      <c r="GEE36" s="332"/>
      <c r="GEF36" s="332"/>
      <c r="GEG36" s="332"/>
      <c r="GEH36" s="332"/>
      <c r="GEI36" s="332"/>
      <c r="GEJ36" s="332"/>
      <c r="GEK36" s="332"/>
      <c r="GEL36" s="332"/>
      <c r="GEM36" s="332"/>
      <c r="GEN36" s="332"/>
      <c r="GEO36" s="332"/>
      <c r="GEP36" s="332"/>
      <c r="GEQ36" s="332"/>
      <c r="GER36" s="332"/>
      <c r="GES36" s="332"/>
      <c r="GET36" s="332"/>
      <c r="GEU36" s="332"/>
      <c r="GEV36" s="332"/>
      <c r="GEW36" s="332"/>
      <c r="GEX36" s="332"/>
      <c r="GEY36" s="332"/>
      <c r="GEZ36" s="332"/>
      <c r="GFA36" s="332"/>
      <c r="GFB36" s="332"/>
      <c r="GFC36" s="332"/>
      <c r="GFD36" s="332"/>
      <c r="GFE36" s="332"/>
      <c r="GFF36" s="332"/>
      <c r="GFG36" s="332"/>
      <c r="GFH36" s="332"/>
      <c r="GFI36" s="332"/>
      <c r="GFJ36" s="332"/>
      <c r="GFK36" s="332"/>
      <c r="GFL36" s="332"/>
      <c r="GFM36" s="332"/>
      <c r="GFN36" s="332"/>
      <c r="GFO36" s="332"/>
      <c r="GFP36" s="332"/>
      <c r="GFQ36" s="332"/>
      <c r="GFR36" s="332"/>
      <c r="GFS36" s="332"/>
      <c r="GFT36" s="332"/>
      <c r="GFU36" s="332"/>
      <c r="GFV36" s="332"/>
      <c r="GFW36" s="332"/>
      <c r="GFX36" s="332"/>
      <c r="GFY36" s="332"/>
      <c r="GFZ36" s="332"/>
      <c r="GGA36" s="332"/>
      <c r="GGB36" s="332"/>
      <c r="GGC36" s="332"/>
      <c r="GGD36" s="332"/>
      <c r="GGE36" s="332"/>
      <c r="GGF36" s="332"/>
      <c r="GGG36" s="332"/>
      <c r="GGH36" s="332"/>
      <c r="GGI36" s="332"/>
      <c r="GGJ36" s="332"/>
      <c r="GGK36" s="332"/>
      <c r="GGL36" s="332"/>
      <c r="GGM36" s="332"/>
      <c r="GGN36" s="332"/>
      <c r="GGO36" s="332"/>
      <c r="GGP36" s="332"/>
      <c r="GGQ36" s="332"/>
      <c r="GGR36" s="332"/>
      <c r="GGS36" s="332"/>
      <c r="GGT36" s="332"/>
      <c r="GGU36" s="332"/>
      <c r="GGV36" s="332"/>
      <c r="GGW36" s="332"/>
      <c r="GGX36" s="332"/>
      <c r="GGY36" s="332"/>
      <c r="GGZ36" s="332"/>
      <c r="GHA36" s="332"/>
      <c r="GHB36" s="332"/>
      <c r="GHC36" s="332"/>
      <c r="GHD36" s="332"/>
      <c r="GHE36" s="332"/>
      <c r="GHF36" s="332"/>
      <c r="GHG36" s="332"/>
      <c r="GHH36" s="332"/>
      <c r="GHI36" s="332"/>
      <c r="GHJ36" s="332"/>
      <c r="GHK36" s="332"/>
      <c r="GHL36" s="332"/>
      <c r="GHM36" s="332"/>
      <c r="GHN36" s="332"/>
      <c r="GHO36" s="332"/>
      <c r="GHP36" s="332"/>
      <c r="GHQ36" s="332"/>
      <c r="GHR36" s="332"/>
      <c r="GHS36" s="332"/>
      <c r="GHT36" s="332"/>
      <c r="GHU36" s="332"/>
      <c r="GHV36" s="332"/>
      <c r="GHW36" s="332"/>
      <c r="GHX36" s="332"/>
      <c r="GHY36" s="332"/>
      <c r="GHZ36" s="332"/>
      <c r="GIA36" s="332"/>
      <c r="GIB36" s="332"/>
      <c r="GIC36" s="332"/>
      <c r="GID36" s="332"/>
      <c r="GIE36" s="332"/>
      <c r="GIF36" s="332"/>
      <c r="GIG36" s="332"/>
      <c r="GIH36" s="332"/>
      <c r="GII36" s="332"/>
      <c r="GIJ36" s="332"/>
      <c r="GIK36" s="332"/>
      <c r="GIL36" s="332"/>
      <c r="GIM36" s="332"/>
      <c r="GIN36" s="332"/>
      <c r="GIO36" s="332"/>
      <c r="GIP36" s="332"/>
      <c r="GIQ36" s="332"/>
      <c r="GIR36" s="332"/>
      <c r="GIS36" s="332"/>
      <c r="GIT36" s="332"/>
      <c r="GIU36" s="332"/>
      <c r="GIV36" s="332"/>
      <c r="GIW36" s="332"/>
      <c r="GIX36" s="332"/>
      <c r="GIY36" s="332"/>
      <c r="GIZ36" s="332"/>
      <c r="GJA36" s="332"/>
      <c r="GJB36" s="332"/>
      <c r="GJC36" s="332"/>
      <c r="GJD36" s="332"/>
      <c r="GJE36" s="332"/>
      <c r="GJF36" s="332"/>
      <c r="GJG36" s="332"/>
      <c r="GJH36" s="332"/>
      <c r="GJI36" s="332"/>
      <c r="GJJ36" s="332"/>
      <c r="GJK36" s="332"/>
      <c r="GJL36" s="332"/>
      <c r="GJM36" s="332"/>
      <c r="GJN36" s="332"/>
      <c r="GJO36" s="332"/>
      <c r="GJP36" s="332"/>
      <c r="GJQ36" s="332"/>
      <c r="GJR36" s="332"/>
      <c r="GJS36" s="332"/>
      <c r="GJT36" s="332"/>
      <c r="GJU36" s="332"/>
      <c r="GJV36" s="332"/>
      <c r="GJW36" s="332"/>
      <c r="GJX36" s="332"/>
      <c r="GJY36" s="332"/>
      <c r="GJZ36" s="332"/>
      <c r="GKA36" s="332"/>
      <c r="GKB36" s="332"/>
      <c r="GKC36" s="332"/>
      <c r="GKD36" s="332"/>
      <c r="GKE36" s="332"/>
      <c r="GKF36" s="332"/>
      <c r="GKG36" s="332"/>
      <c r="GKH36" s="332"/>
      <c r="GKI36" s="332"/>
      <c r="GKJ36" s="332"/>
      <c r="GKK36" s="332"/>
      <c r="GKL36" s="332"/>
      <c r="GKM36" s="332"/>
      <c r="GKN36" s="332"/>
      <c r="GKO36" s="332"/>
      <c r="GKP36" s="332"/>
      <c r="GKQ36" s="332"/>
      <c r="GKR36" s="332"/>
      <c r="GKS36" s="332"/>
      <c r="GKT36" s="332"/>
      <c r="GKU36" s="332"/>
      <c r="GKV36" s="332"/>
      <c r="GKW36" s="332"/>
      <c r="GKX36" s="332"/>
      <c r="GKY36" s="332"/>
      <c r="GKZ36" s="332"/>
      <c r="GLA36" s="332"/>
      <c r="GLB36" s="332"/>
      <c r="GLC36" s="332"/>
      <c r="GLD36" s="332"/>
      <c r="GLE36" s="332"/>
      <c r="GLF36" s="332"/>
      <c r="GLG36" s="332"/>
      <c r="GLH36" s="332"/>
      <c r="GLI36" s="332"/>
      <c r="GLJ36" s="332"/>
      <c r="GLK36" s="332"/>
      <c r="GLL36" s="332"/>
      <c r="GLM36" s="332"/>
      <c r="GLN36" s="332"/>
      <c r="GLO36" s="332"/>
      <c r="GLP36" s="332"/>
      <c r="GLQ36" s="332"/>
      <c r="GLR36" s="332"/>
      <c r="GLS36" s="332"/>
      <c r="GLT36" s="332"/>
      <c r="GLU36" s="332"/>
      <c r="GLV36" s="332"/>
      <c r="GLW36" s="332"/>
      <c r="GLX36" s="332"/>
      <c r="GLY36" s="332"/>
      <c r="GLZ36" s="332"/>
      <c r="GMA36" s="332"/>
      <c r="GMB36" s="332"/>
      <c r="GMC36" s="332"/>
      <c r="GMD36" s="332"/>
      <c r="GME36" s="332"/>
      <c r="GMF36" s="332"/>
      <c r="GMG36" s="332"/>
      <c r="GMH36" s="332"/>
      <c r="GMI36" s="332"/>
      <c r="GMJ36" s="332"/>
      <c r="GMK36" s="332"/>
      <c r="GML36" s="332"/>
      <c r="GMM36" s="332"/>
      <c r="GMN36" s="332"/>
      <c r="GMO36" s="332"/>
      <c r="GMP36" s="332"/>
      <c r="GMQ36" s="332"/>
      <c r="GMR36" s="332"/>
      <c r="GMS36" s="332"/>
      <c r="GMT36" s="332"/>
      <c r="GMU36" s="332"/>
      <c r="GMV36" s="332"/>
      <c r="GMW36" s="332"/>
      <c r="GMX36" s="332"/>
      <c r="GMY36" s="332"/>
      <c r="GMZ36" s="332"/>
      <c r="GNA36" s="332"/>
      <c r="GNB36" s="332"/>
      <c r="GNC36" s="332"/>
      <c r="GND36" s="332"/>
      <c r="GNE36" s="332"/>
      <c r="GNF36" s="332"/>
      <c r="GNG36" s="332"/>
      <c r="GNH36" s="332"/>
      <c r="GNI36" s="332"/>
      <c r="GNJ36" s="332"/>
      <c r="GNK36" s="332"/>
      <c r="GNL36" s="332"/>
      <c r="GNM36" s="332"/>
      <c r="GNN36" s="332"/>
      <c r="GNO36" s="332"/>
      <c r="GNP36" s="332"/>
      <c r="GNQ36" s="332"/>
      <c r="GNR36" s="332"/>
      <c r="GNS36" s="332"/>
      <c r="GNT36" s="332"/>
      <c r="GNU36" s="332"/>
      <c r="GNV36" s="332"/>
      <c r="GNW36" s="332"/>
      <c r="GNX36" s="332"/>
      <c r="GNY36" s="332"/>
      <c r="GNZ36" s="332"/>
      <c r="GOA36" s="332"/>
      <c r="GOB36" s="332"/>
      <c r="GOC36" s="332"/>
      <c r="GOD36" s="332"/>
      <c r="GOE36" s="332"/>
      <c r="GOF36" s="332"/>
      <c r="GOG36" s="332"/>
      <c r="GOH36" s="332"/>
      <c r="GOI36" s="332"/>
      <c r="GOJ36" s="332"/>
      <c r="GOK36" s="332"/>
      <c r="GOL36" s="332"/>
      <c r="GOM36" s="332"/>
      <c r="GON36" s="332"/>
      <c r="GOO36" s="332"/>
      <c r="GOP36" s="332"/>
      <c r="GOQ36" s="332"/>
      <c r="GOR36" s="332"/>
      <c r="GOS36" s="332"/>
      <c r="GOT36" s="332"/>
      <c r="GOU36" s="332"/>
      <c r="GOV36" s="332"/>
      <c r="GOW36" s="332"/>
      <c r="GOX36" s="332"/>
      <c r="GOY36" s="332"/>
      <c r="GOZ36" s="332"/>
      <c r="GPA36" s="332"/>
      <c r="GPB36" s="332"/>
      <c r="GPC36" s="332"/>
      <c r="GPD36" s="332"/>
      <c r="GPE36" s="332"/>
      <c r="GPF36" s="332"/>
      <c r="GPG36" s="332"/>
      <c r="GPH36" s="332"/>
      <c r="GPI36" s="332"/>
      <c r="GPJ36" s="332"/>
      <c r="GPK36" s="332"/>
      <c r="GPL36" s="332"/>
      <c r="GPM36" s="332"/>
      <c r="GPN36" s="332"/>
      <c r="GPO36" s="332"/>
      <c r="GPP36" s="332"/>
      <c r="GPQ36" s="332"/>
      <c r="GPR36" s="332"/>
      <c r="GPS36" s="332"/>
      <c r="GPT36" s="332"/>
      <c r="GPU36" s="332"/>
      <c r="GPV36" s="332"/>
      <c r="GPW36" s="332"/>
      <c r="GPX36" s="332"/>
      <c r="GPY36" s="332"/>
      <c r="GPZ36" s="332"/>
      <c r="GQA36" s="332"/>
      <c r="GQB36" s="332"/>
      <c r="GQC36" s="332"/>
      <c r="GQD36" s="332"/>
      <c r="GQE36" s="332"/>
      <c r="GQF36" s="332"/>
      <c r="GQG36" s="332"/>
      <c r="GQH36" s="332"/>
      <c r="GQI36" s="332"/>
      <c r="GQJ36" s="332"/>
      <c r="GQK36" s="332"/>
      <c r="GQL36" s="332"/>
      <c r="GQM36" s="332"/>
      <c r="GQN36" s="332"/>
      <c r="GQO36" s="332"/>
      <c r="GQP36" s="332"/>
      <c r="GQQ36" s="332"/>
      <c r="GQR36" s="332"/>
      <c r="GQS36" s="332"/>
      <c r="GQT36" s="332"/>
      <c r="GQU36" s="332"/>
      <c r="GQV36" s="332"/>
      <c r="GQW36" s="332"/>
      <c r="GQX36" s="332"/>
      <c r="GQY36" s="332"/>
      <c r="GQZ36" s="332"/>
      <c r="GRA36" s="332"/>
      <c r="GRB36" s="332"/>
      <c r="GRC36" s="332"/>
      <c r="GRD36" s="332"/>
      <c r="GRE36" s="332"/>
      <c r="GRF36" s="332"/>
      <c r="GRG36" s="332"/>
      <c r="GRH36" s="332"/>
      <c r="GRI36" s="332"/>
      <c r="GRJ36" s="332"/>
      <c r="GRK36" s="332"/>
      <c r="GRL36" s="332"/>
      <c r="GRM36" s="332"/>
      <c r="GRN36" s="332"/>
      <c r="GRO36" s="332"/>
      <c r="GRP36" s="332"/>
      <c r="GRQ36" s="332"/>
      <c r="GRR36" s="332"/>
      <c r="GRS36" s="332"/>
      <c r="GRT36" s="332"/>
      <c r="GRU36" s="332"/>
      <c r="GRV36" s="332"/>
      <c r="GRW36" s="332"/>
      <c r="GRX36" s="332"/>
      <c r="GRY36" s="332"/>
      <c r="GRZ36" s="332"/>
      <c r="GSA36" s="332"/>
      <c r="GSB36" s="332"/>
      <c r="GSC36" s="332"/>
      <c r="GSD36" s="332"/>
      <c r="GSE36" s="332"/>
      <c r="GSF36" s="332"/>
      <c r="GSG36" s="332"/>
      <c r="GSH36" s="332"/>
      <c r="GSI36" s="332"/>
      <c r="GSJ36" s="332"/>
      <c r="GSK36" s="332"/>
      <c r="GSL36" s="332"/>
      <c r="GSM36" s="332"/>
      <c r="GSN36" s="332"/>
      <c r="GSO36" s="332"/>
      <c r="GSP36" s="332"/>
      <c r="GSQ36" s="332"/>
      <c r="GSR36" s="332"/>
      <c r="GSS36" s="332"/>
      <c r="GST36" s="332"/>
      <c r="GSU36" s="332"/>
      <c r="GSV36" s="332"/>
      <c r="GSW36" s="332"/>
      <c r="GSX36" s="332"/>
      <c r="GSY36" s="332"/>
      <c r="GSZ36" s="332"/>
      <c r="GTA36" s="332"/>
      <c r="GTB36" s="332"/>
      <c r="GTC36" s="332"/>
      <c r="GTD36" s="332"/>
      <c r="GTE36" s="332"/>
      <c r="GTF36" s="332"/>
      <c r="GTG36" s="332"/>
      <c r="GTH36" s="332"/>
      <c r="GTI36" s="332"/>
      <c r="GTJ36" s="332"/>
      <c r="GTK36" s="332"/>
      <c r="GTL36" s="332"/>
      <c r="GTM36" s="332"/>
      <c r="GTN36" s="332"/>
      <c r="GTO36" s="332"/>
      <c r="GTP36" s="332"/>
      <c r="GTQ36" s="332"/>
      <c r="GTR36" s="332"/>
      <c r="GTS36" s="332"/>
      <c r="GTT36" s="332"/>
      <c r="GTU36" s="332"/>
      <c r="GTV36" s="332"/>
      <c r="GTW36" s="332"/>
      <c r="GTX36" s="332"/>
      <c r="GTY36" s="332"/>
      <c r="GTZ36" s="332"/>
      <c r="GUA36" s="332"/>
      <c r="GUB36" s="332"/>
      <c r="GUC36" s="332"/>
      <c r="GUD36" s="332"/>
      <c r="GUE36" s="332"/>
      <c r="GUF36" s="332"/>
      <c r="GUG36" s="332"/>
      <c r="GUH36" s="332"/>
      <c r="GUI36" s="332"/>
      <c r="GUJ36" s="332"/>
      <c r="GUK36" s="332"/>
      <c r="GUL36" s="332"/>
      <c r="GUM36" s="332"/>
      <c r="GUN36" s="332"/>
      <c r="GUO36" s="332"/>
      <c r="GUP36" s="332"/>
      <c r="GUQ36" s="332"/>
      <c r="GUR36" s="332"/>
      <c r="GUS36" s="332"/>
      <c r="GUT36" s="332"/>
      <c r="GUU36" s="332"/>
      <c r="GUV36" s="332"/>
      <c r="GUW36" s="332"/>
      <c r="GUX36" s="332"/>
      <c r="GUY36" s="332"/>
      <c r="GUZ36" s="332"/>
      <c r="GVA36" s="332"/>
      <c r="GVB36" s="332"/>
      <c r="GVC36" s="332"/>
      <c r="GVD36" s="332"/>
      <c r="GVE36" s="332"/>
      <c r="GVF36" s="332"/>
      <c r="GVG36" s="332"/>
      <c r="GVH36" s="332"/>
      <c r="GVI36" s="332"/>
      <c r="GVJ36" s="332"/>
      <c r="GVK36" s="332"/>
      <c r="GVL36" s="332"/>
      <c r="GVM36" s="332"/>
      <c r="GVN36" s="332"/>
      <c r="GVO36" s="332"/>
      <c r="GVP36" s="332"/>
      <c r="GVQ36" s="332"/>
      <c r="GVR36" s="332"/>
      <c r="GVS36" s="332"/>
      <c r="GVT36" s="332"/>
      <c r="GVU36" s="332"/>
      <c r="GVV36" s="332"/>
      <c r="GVW36" s="332"/>
      <c r="GVX36" s="332"/>
      <c r="GVY36" s="332"/>
      <c r="GVZ36" s="332"/>
      <c r="GWA36" s="332"/>
      <c r="GWB36" s="332"/>
      <c r="GWC36" s="332"/>
      <c r="GWD36" s="332"/>
      <c r="GWE36" s="332"/>
      <c r="GWF36" s="332"/>
      <c r="GWG36" s="332"/>
      <c r="GWH36" s="332"/>
      <c r="GWI36" s="332"/>
      <c r="GWJ36" s="332"/>
      <c r="GWK36" s="332"/>
      <c r="GWL36" s="332"/>
      <c r="GWM36" s="332"/>
      <c r="GWN36" s="332"/>
      <c r="GWO36" s="332"/>
      <c r="GWP36" s="332"/>
      <c r="GWQ36" s="332"/>
      <c r="GWR36" s="332"/>
      <c r="GWS36" s="332"/>
      <c r="GWT36" s="332"/>
      <c r="GWU36" s="332"/>
      <c r="GWV36" s="332"/>
      <c r="GWW36" s="332"/>
      <c r="GWX36" s="332"/>
      <c r="GWY36" s="332"/>
      <c r="GWZ36" s="332"/>
      <c r="GXA36" s="332"/>
      <c r="GXB36" s="332"/>
      <c r="GXC36" s="332"/>
      <c r="GXD36" s="332"/>
      <c r="GXE36" s="332"/>
      <c r="GXF36" s="332"/>
      <c r="GXG36" s="332"/>
      <c r="GXH36" s="332"/>
      <c r="GXI36" s="332"/>
      <c r="GXJ36" s="332"/>
      <c r="GXK36" s="332"/>
      <c r="GXL36" s="332"/>
      <c r="GXM36" s="332"/>
      <c r="GXN36" s="332"/>
      <c r="GXO36" s="332"/>
      <c r="GXP36" s="332"/>
      <c r="GXQ36" s="332"/>
      <c r="GXR36" s="332"/>
      <c r="GXS36" s="332"/>
      <c r="GXT36" s="332"/>
      <c r="GXU36" s="332"/>
      <c r="GXV36" s="332"/>
      <c r="GXW36" s="332"/>
      <c r="GXX36" s="332"/>
      <c r="GXY36" s="332"/>
      <c r="GXZ36" s="332"/>
      <c r="GYA36" s="332"/>
      <c r="GYB36" s="332"/>
      <c r="GYC36" s="332"/>
      <c r="GYD36" s="332"/>
      <c r="GYE36" s="332"/>
      <c r="GYF36" s="332"/>
      <c r="GYG36" s="332"/>
      <c r="GYH36" s="332"/>
      <c r="GYI36" s="332"/>
      <c r="GYJ36" s="332"/>
      <c r="GYK36" s="332"/>
      <c r="GYL36" s="332"/>
      <c r="GYM36" s="332"/>
      <c r="GYN36" s="332"/>
      <c r="GYO36" s="332"/>
      <c r="GYP36" s="332"/>
      <c r="GYQ36" s="332"/>
      <c r="GYR36" s="332"/>
      <c r="GYS36" s="332"/>
      <c r="GYT36" s="332"/>
      <c r="GYU36" s="332"/>
      <c r="GYV36" s="332"/>
      <c r="GYW36" s="332"/>
      <c r="GYX36" s="332"/>
      <c r="GYY36" s="332"/>
      <c r="GYZ36" s="332"/>
      <c r="GZA36" s="332"/>
      <c r="GZB36" s="332"/>
      <c r="GZC36" s="332"/>
      <c r="GZD36" s="332"/>
      <c r="GZE36" s="332"/>
      <c r="GZF36" s="332"/>
      <c r="GZG36" s="332"/>
      <c r="GZH36" s="332"/>
      <c r="GZI36" s="332"/>
      <c r="GZJ36" s="332"/>
      <c r="GZK36" s="332"/>
      <c r="GZL36" s="332"/>
      <c r="GZM36" s="332"/>
      <c r="GZN36" s="332"/>
      <c r="GZO36" s="332"/>
      <c r="GZP36" s="332"/>
      <c r="GZQ36" s="332"/>
      <c r="GZR36" s="332"/>
      <c r="GZS36" s="332"/>
      <c r="GZT36" s="332"/>
      <c r="GZU36" s="332"/>
      <c r="GZV36" s="332"/>
      <c r="GZW36" s="332"/>
      <c r="GZX36" s="332"/>
      <c r="GZY36" s="332"/>
      <c r="GZZ36" s="332"/>
      <c r="HAA36" s="332"/>
      <c r="HAB36" s="332"/>
      <c r="HAC36" s="332"/>
      <c r="HAD36" s="332"/>
      <c r="HAE36" s="332"/>
      <c r="HAF36" s="332"/>
      <c r="HAG36" s="332"/>
      <c r="HAH36" s="332"/>
      <c r="HAI36" s="332"/>
      <c r="HAJ36" s="332"/>
      <c r="HAK36" s="332"/>
      <c r="HAL36" s="332"/>
      <c r="HAM36" s="332"/>
      <c r="HAN36" s="332"/>
      <c r="HAO36" s="332"/>
      <c r="HAP36" s="332"/>
      <c r="HAQ36" s="332"/>
      <c r="HAR36" s="332"/>
      <c r="HAS36" s="332"/>
      <c r="HAT36" s="332"/>
      <c r="HAU36" s="332"/>
      <c r="HAV36" s="332"/>
      <c r="HAW36" s="332"/>
      <c r="HAX36" s="332"/>
      <c r="HAY36" s="332"/>
      <c r="HAZ36" s="332"/>
      <c r="HBA36" s="332"/>
      <c r="HBB36" s="332"/>
      <c r="HBC36" s="332"/>
      <c r="HBD36" s="332"/>
      <c r="HBE36" s="332"/>
      <c r="HBF36" s="332"/>
      <c r="HBG36" s="332"/>
      <c r="HBH36" s="332"/>
      <c r="HBI36" s="332"/>
      <c r="HBJ36" s="332"/>
      <c r="HBK36" s="332"/>
      <c r="HBL36" s="332"/>
      <c r="HBM36" s="332"/>
      <c r="HBN36" s="332"/>
      <c r="HBO36" s="332"/>
      <c r="HBP36" s="332"/>
      <c r="HBQ36" s="332"/>
      <c r="HBR36" s="332"/>
      <c r="HBS36" s="332"/>
      <c r="HBT36" s="332"/>
      <c r="HBU36" s="332"/>
      <c r="HBV36" s="332"/>
      <c r="HBW36" s="332"/>
      <c r="HBX36" s="332"/>
      <c r="HBY36" s="332"/>
      <c r="HBZ36" s="332"/>
      <c r="HCA36" s="332"/>
      <c r="HCB36" s="332"/>
      <c r="HCC36" s="332"/>
      <c r="HCD36" s="332"/>
      <c r="HCE36" s="332"/>
      <c r="HCF36" s="332"/>
      <c r="HCG36" s="332"/>
      <c r="HCH36" s="332"/>
      <c r="HCI36" s="332"/>
      <c r="HCJ36" s="332"/>
      <c r="HCK36" s="332"/>
      <c r="HCL36" s="332"/>
      <c r="HCM36" s="332"/>
      <c r="HCN36" s="332"/>
      <c r="HCO36" s="332"/>
      <c r="HCP36" s="332"/>
      <c r="HCQ36" s="332"/>
      <c r="HCR36" s="332"/>
      <c r="HCS36" s="332"/>
      <c r="HCT36" s="332"/>
      <c r="HCU36" s="332"/>
      <c r="HCV36" s="332"/>
      <c r="HCW36" s="332"/>
      <c r="HCX36" s="332"/>
      <c r="HCY36" s="332"/>
      <c r="HCZ36" s="332"/>
      <c r="HDA36" s="332"/>
      <c r="HDB36" s="332"/>
      <c r="HDC36" s="332"/>
      <c r="HDD36" s="332"/>
      <c r="HDE36" s="332"/>
      <c r="HDF36" s="332"/>
      <c r="HDG36" s="332"/>
      <c r="HDH36" s="332"/>
      <c r="HDI36" s="332"/>
      <c r="HDJ36" s="332"/>
      <c r="HDK36" s="332"/>
      <c r="HDL36" s="332"/>
      <c r="HDM36" s="332"/>
      <c r="HDN36" s="332"/>
      <c r="HDO36" s="332"/>
      <c r="HDP36" s="332"/>
      <c r="HDQ36" s="332"/>
      <c r="HDR36" s="332"/>
      <c r="HDS36" s="332"/>
      <c r="HDT36" s="332"/>
      <c r="HDU36" s="332"/>
      <c r="HDV36" s="332"/>
      <c r="HDW36" s="332"/>
      <c r="HDX36" s="332"/>
      <c r="HDY36" s="332"/>
      <c r="HDZ36" s="332"/>
      <c r="HEA36" s="332"/>
      <c r="HEB36" s="332"/>
      <c r="HEC36" s="332"/>
      <c r="HED36" s="332"/>
      <c r="HEE36" s="332"/>
      <c r="HEF36" s="332"/>
      <c r="HEG36" s="332"/>
      <c r="HEH36" s="332"/>
      <c r="HEI36" s="332"/>
      <c r="HEJ36" s="332"/>
      <c r="HEK36" s="332"/>
      <c r="HEL36" s="332"/>
      <c r="HEM36" s="332"/>
      <c r="HEN36" s="332"/>
      <c r="HEO36" s="332"/>
      <c r="HEP36" s="332"/>
      <c r="HEQ36" s="332"/>
      <c r="HER36" s="332"/>
      <c r="HES36" s="332"/>
      <c r="HET36" s="332"/>
      <c r="HEU36" s="332"/>
      <c r="HEV36" s="332"/>
      <c r="HEW36" s="332"/>
      <c r="HEX36" s="332"/>
      <c r="HEY36" s="332"/>
      <c r="HEZ36" s="332"/>
      <c r="HFA36" s="332"/>
      <c r="HFB36" s="332"/>
      <c r="HFC36" s="332"/>
      <c r="HFD36" s="332"/>
      <c r="HFE36" s="332"/>
      <c r="HFF36" s="332"/>
      <c r="HFG36" s="332"/>
      <c r="HFH36" s="332"/>
      <c r="HFI36" s="332"/>
      <c r="HFJ36" s="332"/>
      <c r="HFK36" s="332"/>
      <c r="HFL36" s="332"/>
      <c r="HFM36" s="332"/>
      <c r="HFN36" s="332"/>
      <c r="HFO36" s="332"/>
      <c r="HFP36" s="332"/>
      <c r="HFQ36" s="332"/>
      <c r="HFR36" s="332"/>
      <c r="HFS36" s="332"/>
      <c r="HFT36" s="332"/>
      <c r="HFU36" s="332"/>
      <c r="HFV36" s="332"/>
      <c r="HFW36" s="332"/>
      <c r="HFX36" s="332"/>
      <c r="HFY36" s="332"/>
      <c r="HFZ36" s="332"/>
      <c r="HGA36" s="332"/>
      <c r="HGB36" s="332"/>
      <c r="HGC36" s="332"/>
      <c r="HGD36" s="332"/>
      <c r="HGE36" s="332"/>
      <c r="HGF36" s="332"/>
      <c r="HGG36" s="332"/>
      <c r="HGH36" s="332"/>
      <c r="HGI36" s="332"/>
      <c r="HGJ36" s="332"/>
      <c r="HGK36" s="332"/>
      <c r="HGL36" s="332"/>
      <c r="HGM36" s="332"/>
      <c r="HGN36" s="332"/>
      <c r="HGO36" s="332"/>
      <c r="HGP36" s="332"/>
      <c r="HGQ36" s="332"/>
      <c r="HGR36" s="332"/>
      <c r="HGS36" s="332"/>
      <c r="HGT36" s="332"/>
      <c r="HGU36" s="332"/>
      <c r="HGV36" s="332"/>
      <c r="HGW36" s="332"/>
      <c r="HGX36" s="332"/>
      <c r="HGY36" s="332"/>
      <c r="HGZ36" s="332"/>
      <c r="HHA36" s="332"/>
      <c r="HHB36" s="332"/>
      <c r="HHC36" s="332"/>
      <c r="HHD36" s="332"/>
      <c r="HHE36" s="332"/>
      <c r="HHF36" s="332"/>
      <c r="HHG36" s="332"/>
      <c r="HHH36" s="332"/>
      <c r="HHI36" s="332"/>
      <c r="HHJ36" s="332"/>
      <c r="HHK36" s="332"/>
      <c r="HHL36" s="332"/>
      <c r="HHM36" s="332"/>
      <c r="HHN36" s="332"/>
      <c r="HHO36" s="332"/>
      <c r="HHP36" s="332"/>
      <c r="HHQ36" s="332"/>
      <c r="HHR36" s="332"/>
      <c r="HHS36" s="332"/>
      <c r="HHT36" s="332"/>
      <c r="HHU36" s="332"/>
      <c r="HHV36" s="332"/>
      <c r="HHW36" s="332"/>
      <c r="HHX36" s="332"/>
      <c r="HHY36" s="332"/>
      <c r="HHZ36" s="332"/>
      <c r="HIA36" s="332"/>
      <c r="HIB36" s="332"/>
      <c r="HIC36" s="332"/>
      <c r="HID36" s="332"/>
      <c r="HIE36" s="332"/>
      <c r="HIF36" s="332"/>
      <c r="HIG36" s="332"/>
      <c r="HIH36" s="332"/>
      <c r="HII36" s="332"/>
      <c r="HIJ36" s="332"/>
      <c r="HIK36" s="332"/>
      <c r="HIL36" s="332"/>
      <c r="HIM36" s="332"/>
      <c r="HIN36" s="332"/>
      <c r="HIO36" s="332"/>
      <c r="HIP36" s="332"/>
      <c r="HIQ36" s="332"/>
      <c r="HIR36" s="332"/>
      <c r="HIS36" s="332"/>
      <c r="HIT36" s="332"/>
      <c r="HIU36" s="332"/>
      <c r="HIV36" s="332"/>
      <c r="HIW36" s="332"/>
      <c r="HIX36" s="332"/>
      <c r="HIY36" s="332"/>
      <c r="HIZ36" s="332"/>
      <c r="HJA36" s="332"/>
      <c r="HJB36" s="332"/>
      <c r="HJC36" s="332"/>
      <c r="HJD36" s="332"/>
      <c r="HJE36" s="332"/>
      <c r="HJF36" s="332"/>
      <c r="HJG36" s="332"/>
      <c r="HJH36" s="332"/>
      <c r="HJI36" s="332"/>
      <c r="HJJ36" s="332"/>
      <c r="HJK36" s="332"/>
      <c r="HJL36" s="332"/>
      <c r="HJM36" s="332"/>
      <c r="HJN36" s="332"/>
      <c r="HJO36" s="332"/>
      <c r="HJP36" s="332"/>
      <c r="HJQ36" s="332"/>
      <c r="HJR36" s="332"/>
      <c r="HJS36" s="332"/>
      <c r="HJT36" s="332"/>
      <c r="HJU36" s="332"/>
      <c r="HJV36" s="332"/>
      <c r="HJW36" s="332"/>
      <c r="HJX36" s="332"/>
      <c r="HJY36" s="332"/>
      <c r="HJZ36" s="332"/>
      <c r="HKA36" s="332"/>
      <c r="HKB36" s="332"/>
      <c r="HKC36" s="332"/>
      <c r="HKD36" s="332"/>
      <c r="HKE36" s="332"/>
      <c r="HKF36" s="332"/>
      <c r="HKG36" s="332"/>
      <c r="HKH36" s="332"/>
      <c r="HKI36" s="332"/>
      <c r="HKJ36" s="332"/>
      <c r="HKK36" s="332"/>
      <c r="HKL36" s="332"/>
      <c r="HKM36" s="332"/>
      <c r="HKN36" s="332"/>
      <c r="HKO36" s="332"/>
      <c r="HKP36" s="332"/>
      <c r="HKQ36" s="332"/>
      <c r="HKR36" s="332"/>
      <c r="HKS36" s="332"/>
      <c r="HKT36" s="332"/>
      <c r="HKU36" s="332"/>
      <c r="HKV36" s="332"/>
      <c r="HKW36" s="332"/>
      <c r="HKX36" s="332"/>
      <c r="HKY36" s="332"/>
      <c r="HKZ36" s="332"/>
      <c r="HLA36" s="332"/>
      <c r="HLB36" s="332"/>
      <c r="HLC36" s="332"/>
      <c r="HLD36" s="332"/>
      <c r="HLE36" s="332"/>
      <c r="HLF36" s="332"/>
      <c r="HLG36" s="332"/>
      <c r="HLH36" s="332"/>
      <c r="HLI36" s="332"/>
      <c r="HLJ36" s="332"/>
      <c r="HLK36" s="332"/>
      <c r="HLL36" s="332"/>
      <c r="HLM36" s="332"/>
      <c r="HLN36" s="332"/>
      <c r="HLO36" s="332"/>
      <c r="HLP36" s="332"/>
      <c r="HLQ36" s="332"/>
      <c r="HLR36" s="332"/>
      <c r="HLS36" s="332"/>
      <c r="HLT36" s="332"/>
      <c r="HLU36" s="332"/>
      <c r="HLV36" s="332"/>
      <c r="HLW36" s="332"/>
      <c r="HLX36" s="332"/>
      <c r="HLY36" s="332"/>
      <c r="HLZ36" s="332"/>
      <c r="HMA36" s="332"/>
      <c r="HMB36" s="332"/>
      <c r="HMC36" s="332"/>
      <c r="HMD36" s="332"/>
      <c r="HME36" s="332"/>
      <c r="HMF36" s="332"/>
      <c r="HMG36" s="332"/>
      <c r="HMH36" s="332"/>
      <c r="HMI36" s="332"/>
      <c r="HMJ36" s="332"/>
      <c r="HMK36" s="332"/>
      <c r="HML36" s="332"/>
      <c r="HMM36" s="332"/>
      <c r="HMN36" s="332"/>
      <c r="HMO36" s="332"/>
      <c r="HMP36" s="332"/>
      <c r="HMQ36" s="332"/>
      <c r="HMR36" s="332"/>
      <c r="HMS36" s="332"/>
      <c r="HMT36" s="332"/>
      <c r="HMU36" s="332"/>
      <c r="HMV36" s="332"/>
      <c r="HMW36" s="332"/>
      <c r="HMX36" s="332"/>
      <c r="HMY36" s="332"/>
      <c r="HMZ36" s="332"/>
      <c r="HNA36" s="332"/>
      <c r="HNB36" s="332"/>
      <c r="HNC36" s="332"/>
      <c r="HND36" s="332"/>
      <c r="HNE36" s="332"/>
      <c r="HNF36" s="332"/>
      <c r="HNG36" s="332"/>
      <c r="HNH36" s="332"/>
      <c r="HNI36" s="332"/>
      <c r="HNJ36" s="332"/>
      <c r="HNK36" s="332"/>
      <c r="HNL36" s="332"/>
      <c r="HNM36" s="332"/>
      <c r="HNN36" s="332"/>
      <c r="HNO36" s="332"/>
      <c r="HNP36" s="332"/>
      <c r="HNQ36" s="332"/>
      <c r="HNR36" s="332"/>
      <c r="HNS36" s="332"/>
      <c r="HNT36" s="332"/>
      <c r="HNU36" s="332"/>
      <c r="HNV36" s="332"/>
      <c r="HNW36" s="332"/>
      <c r="HNX36" s="332"/>
      <c r="HNY36" s="332"/>
      <c r="HNZ36" s="332"/>
      <c r="HOA36" s="332"/>
      <c r="HOB36" s="332"/>
      <c r="HOC36" s="332"/>
      <c r="HOD36" s="332"/>
      <c r="HOE36" s="332"/>
      <c r="HOF36" s="332"/>
      <c r="HOG36" s="332"/>
      <c r="HOH36" s="332"/>
      <c r="HOI36" s="332"/>
      <c r="HOJ36" s="332"/>
      <c r="HOK36" s="332"/>
      <c r="HOL36" s="332"/>
      <c r="HOM36" s="332"/>
      <c r="HON36" s="332"/>
      <c r="HOO36" s="332"/>
      <c r="HOP36" s="332"/>
      <c r="HOQ36" s="332"/>
      <c r="HOR36" s="332"/>
      <c r="HOS36" s="332"/>
      <c r="HOT36" s="332"/>
      <c r="HOU36" s="332"/>
      <c r="HOV36" s="332"/>
      <c r="HOW36" s="332"/>
      <c r="HOX36" s="332"/>
      <c r="HOY36" s="332"/>
      <c r="HOZ36" s="332"/>
      <c r="HPA36" s="332"/>
      <c r="HPB36" s="332"/>
      <c r="HPC36" s="332"/>
      <c r="HPD36" s="332"/>
      <c r="HPE36" s="332"/>
      <c r="HPF36" s="332"/>
      <c r="HPG36" s="332"/>
      <c r="HPH36" s="332"/>
      <c r="HPI36" s="332"/>
      <c r="HPJ36" s="332"/>
      <c r="HPK36" s="332"/>
      <c r="HPL36" s="332"/>
      <c r="HPM36" s="332"/>
      <c r="HPN36" s="332"/>
      <c r="HPO36" s="332"/>
      <c r="HPP36" s="332"/>
      <c r="HPQ36" s="332"/>
      <c r="HPR36" s="332"/>
      <c r="HPS36" s="332"/>
      <c r="HPT36" s="332"/>
      <c r="HPU36" s="332"/>
      <c r="HPV36" s="332"/>
      <c r="HPW36" s="332"/>
      <c r="HPX36" s="332"/>
      <c r="HPY36" s="332"/>
      <c r="HPZ36" s="332"/>
      <c r="HQA36" s="332"/>
      <c r="HQB36" s="332"/>
      <c r="HQC36" s="332"/>
      <c r="HQD36" s="332"/>
      <c r="HQE36" s="332"/>
      <c r="HQF36" s="332"/>
      <c r="HQG36" s="332"/>
      <c r="HQH36" s="332"/>
      <c r="HQI36" s="332"/>
      <c r="HQJ36" s="332"/>
      <c r="HQK36" s="332"/>
      <c r="HQL36" s="332"/>
      <c r="HQM36" s="332"/>
      <c r="HQN36" s="332"/>
      <c r="HQO36" s="332"/>
      <c r="HQP36" s="332"/>
      <c r="HQQ36" s="332"/>
      <c r="HQR36" s="332"/>
      <c r="HQS36" s="332"/>
      <c r="HQT36" s="332"/>
      <c r="HQU36" s="332"/>
      <c r="HQV36" s="332"/>
      <c r="HQW36" s="332"/>
      <c r="HQX36" s="332"/>
      <c r="HQY36" s="332"/>
      <c r="HQZ36" s="332"/>
      <c r="HRA36" s="332"/>
      <c r="HRB36" s="332"/>
      <c r="HRC36" s="332"/>
      <c r="HRD36" s="332"/>
      <c r="HRE36" s="332"/>
      <c r="HRF36" s="332"/>
      <c r="HRG36" s="332"/>
      <c r="HRH36" s="332"/>
      <c r="HRI36" s="332"/>
      <c r="HRJ36" s="332"/>
      <c r="HRK36" s="332"/>
      <c r="HRL36" s="332"/>
      <c r="HRM36" s="332"/>
      <c r="HRN36" s="332"/>
      <c r="HRO36" s="332"/>
      <c r="HRP36" s="332"/>
      <c r="HRQ36" s="332"/>
      <c r="HRR36" s="332"/>
      <c r="HRS36" s="332"/>
      <c r="HRT36" s="332"/>
      <c r="HRU36" s="332"/>
      <c r="HRV36" s="332"/>
      <c r="HRW36" s="332"/>
      <c r="HRX36" s="332"/>
      <c r="HRY36" s="332"/>
      <c r="HRZ36" s="332"/>
      <c r="HSA36" s="332"/>
      <c r="HSB36" s="332"/>
      <c r="HSC36" s="332"/>
      <c r="HSD36" s="332"/>
      <c r="HSE36" s="332"/>
      <c r="HSF36" s="332"/>
      <c r="HSG36" s="332"/>
      <c r="HSH36" s="332"/>
      <c r="HSI36" s="332"/>
      <c r="HSJ36" s="332"/>
      <c r="HSK36" s="332"/>
      <c r="HSL36" s="332"/>
      <c r="HSM36" s="332"/>
      <c r="HSN36" s="332"/>
      <c r="HSO36" s="332"/>
      <c r="HSP36" s="332"/>
      <c r="HSQ36" s="332"/>
      <c r="HSR36" s="332"/>
      <c r="HSS36" s="332"/>
      <c r="HST36" s="332"/>
      <c r="HSU36" s="332"/>
      <c r="HSV36" s="332"/>
      <c r="HSW36" s="332"/>
      <c r="HSX36" s="332"/>
      <c r="HSY36" s="332"/>
      <c r="HSZ36" s="332"/>
      <c r="HTA36" s="332"/>
      <c r="HTB36" s="332"/>
      <c r="HTC36" s="332"/>
      <c r="HTD36" s="332"/>
      <c r="HTE36" s="332"/>
      <c r="HTF36" s="332"/>
      <c r="HTG36" s="332"/>
      <c r="HTH36" s="332"/>
      <c r="HTI36" s="332"/>
      <c r="HTJ36" s="332"/>
      <c r="HTK36" s="332"/>
      <c r="HTL36" s="332"/>
      <c r="HTM36" s="332"/>
      <c r="HTN36" s="332"/>
      <c r="HTO36" s="332"/>
      <c r="HTP36" s="332"/>
      <c r="HTQ36" s="332"/>
      <c r="HTR36" s="332"/>
      <c r="HTS36" s="332"/>
      <c r="HTT36" s="332"/>
      <c r="HTU36" s="332"/>
      <c r="HTV36" s="332"/>
      <c r="HTW36" s="332"/>
      <c r="HTX36" s="332"/>
      <c r="HTY36" s="332"/>
      <c r="HTZ36" s="332"/>
      <c r="HUA36" s="332"/>
      <c r="HUB36" s="332"/>
      <c r="HUC36" s="332"/>
      <c r="HUD36" s="332"/>
      <c r="HUE36" s="332"/>
      <c r="HUF36" s="332"/>
      <c r="HUG36" s="332"/>
      <c r="HUH36" s="332"/>
      <c r="HUI36" s="332"/>
      <c r="HUJ36" s="332"/>
      <c r="HUK36" s="332"/>
      <c r="HUL36" s="332"/>
      <c r="HUM36" s="332"/>
      <c r="HUN36" s="332"/>
      <c r="HUO36" s="332"/>
      <c r="HUP36" s="332"/>
      <c r="HUQ36" s="332"/>
      <c r="HUR36" s="332"/>
      <c r="HUS36" s="332"/>
      <c r="HUT36" s="332"/>
      <c r="HUU36" s="332"/>
      <c r="HUV36" s="332"/>
      <c r="HUW36" s="332"/>
      <c r="HUX36" s="332"/>
      <c r="HUY36" s="332"/>
      <c r="HUZ36" s="332"/>
      <c r="HVA36" s="332"/>
      <c r="HVB36" s="332"/>
      <c r="HVC36" s="332"/>
      <c r="HVD36" s="332"/>
      <c r="HVE36" s="332"/>
      <c r="HVF36" s="332"/>
      <c r="HVG36" s="332"/>
      <c r="HVH36" s="332"/>
      <c r="HVI36" s="332"/>
      <c r="HVJ36" s="332"/>
      <c r="HVK36" s="332"/>
      <c r="HVL36" s="332"/>
      <c r="HVM36" s="332"/>
      <c r="HVN36" s="332"/>
      <c r="HVO36" s="332"/>
      <c r="HVP36" s="332"/>
      <c r="HVQ36" s="332"/>
      <c r="HVR36" s="332"/>
      <c r="HVS36" s="332"/>
      <c r="HVT36" s="332"/>
      <c r="HVU36" s="332"/>
      <c r="HVV36" s="332"/>
      <c r="HVW36" s="332"/>
      <c r="HVX36" s="332"/>
      <c r="HVY36" s="332"/>
      <c r="HVZ36" s="332"/>
      <c r="HWA36" s="332"/>
      <c r="HWB36" s="332"/>
      <c r="HWC36" s="332"/>
      <c r="HWD36" s="332"/>
      <c r="HWE36" s="332"/>
      <c r="HWF36" s="332"/>
      <c r="HWG36" s="332"/>
      <c r="HWH36" s="332"/>
      <c r="HWI36" s="332"/>
      <c r="HWJ36" s="332"/>
      <c r="HWK36" s="332"/>
      <c r="HWL36" s="332"/>
      <c r="HWM36" s="332"/>
      <c r="HWN36" s="332"/>
      <c r="HWO36" s="332"/>
      <c r="HWP36" s="332"/>
      <c r="HWQ36" s="332"/>
      <c r="HWR36" s="332"/>
      <c r="HWS36" s="332"/>
      <c r="HWT36" s="332"/>
      <c r="HWU36" s="332"/>
      <c r="HWV36" s="332"/>
      <c r="HWW36" s="332"/>
      <c r="HWX36" s="332"/>
      <c r="HWY36" s="332"/>
      <c r="HWZ36" s="332"/>
      <c r="HXA36" s="332"/>
      <c r="HXB36" s="332"/>
      <c r="HXC36" s="332"/>
      <c r="HXD36" s="332"/>
      <c r="HXE36" s="332"/>
      <c r="HXF36" s="332"/>
      <c r="HXG36" s="332"/>
      <c r="HXH36" s="332"/>
      <c r="HXI36" s="332"/>
      <c r="HXJ36" s="332"/>
      <c r="HXK36" s="332"/>
      <c r="HXL36" s="332"/>
      <c r="HXM36" s="332"/>
      <c r="HXN36" s="332"/>
      <c r="HXO36" s="332"/>
      <c r="HXP36" s="332"/>
      <c r="HXQ36" s="332"/>
      <c r="HXR36" s="332"/>
      <c r="HXS36" s="332"/>
      <c r="HXT36" s="332"/>
      <c r="HXU36" s="332"/>
      <c r="HXV36" s="332"/>
      <c r="HXW36" s="332"/>
      <c r="HXX36" s="332"/>
      <c r="HXY36" s="332"/>
      <c r="HXZ36" s="332"/>
      <c r="HYA36" s="332"/>
      <c r="HYB36" s="332"/>
      <c r="HYC36" s="332"/>
      <c r="HYD36" s="332"/>
      <c r="HYE36" s="332"/>
      <c r="HYF36" s="332"/>
      <c r="HYG36" s="332"/>
      <c r="HYH36" s="332"/>
      <c r="HYI36" s="332"/>
      <c r="HYJ36" s="332"/>
      <c r="HYK36" s="332"/>
      <c r="HYL36" s="332"/>
      <c r="HYM36" s="332"/>
      <c r="HYN36" s="332"/>
      <c r="HYO36" s="332"/>
      <c r="HYP36" s="332"/>
      <c r="HYQ36" s="332"/>
      <c r="HYR36" s="332"/>
      <c r="HYS36" s="332"/>
      <c r="HYT36" s="332"/>
      <c r="HYU36" s="332"/>
      <c r="HYV36" s="332"/>
      <c r="HYW36" s="332"/>
      <c r="HYX36" s="332"/>
      <c r="HYY36" s="332"/>
      <c r="HYZ36" s="332"/>
      <c r="HZA36" s="332"/>
      <c r="HZB36" s="332"/>
      <c r="HZC36" s="332"/>
      <c r="HZD36" s="332"/>
      <c r="HZE36" s="332"/>
      <c r="HZF36" s="332"/>
      <c r="HZG36" s="332"/>
      <c r="HZH36" s="332"/>
      <c r="HZI36" s="332"/>
      <c r="HZJ36" s="332"/>
      <c r="HZK36" s="332"/>
      <c r="HZL36" s="332"/>
      <c r="HZM36" s="332"/>
      <c r="HZN36" s="332"/>
      <c r="HZO36" s="332"/>
      <c r="HZP36" s="332"/>
      <c r="HZQ36" s="332"/>
      <c r="HZR36" s="332"/>
      <c r="HZS36" s="332"/>
      <c r="HZT36" s="332"/>
      <c r="HZU36" s="332"/>
      <c r="HZV36" s="332"/>
      <c r="HZW36" s="332"/>
      <c r="HZX36" s="332"/>
      <c r="HZY36" s="332"/>
      <c r="HZZ36" s="332"/>
      <c r="IAA36" s="332"/>
      <c r="IAB36" s="332"/>
      <c r="IAC36" s="332"/>
      <c r="IAD36" s="332"/>
      <c r="IAE36" s="332"/>
      <c r="IAF36" s="332"/>
      <c r="IAG36" s="332"/>
      <c r="IAH36" s="332"/>
      <c r="IAI36" s="332"/>
      <c r="IAJ36" s="332"/>
      <c r="IAK36" s="332"/>
      <c r="IAL36" s="332"/>
      <c r="IAM36" s="332"/>
      <c r="IAN36" s="332"/>
      <c r="IAO36" s="332"/>
      <c r="IAP36" s="332"/>
      <c r="IAQ36" s="332"/>
      <c r="IAR36" s="332"/>
      <c r="IAS36" s="332"/>
      <c r="IAT36" s="332"/>
      <c r="IAU36" s="332"/>
      <c r="IAV36" s="332"/>
      <c r="IAW36" s="332"/>
      <c r="IAX36" s="332"/>
      <c r="IAY36" s="332"/>
      <c r="IAZ36" s="332"/>
      <c r="IBA36" s="332"/>
      <c r="IBB36" s="332"/>
      <c r="IBC36" s="332"/>
      <c r="IBD36" s="332"/>
      <c r="IBE36" s="332"/>
      <c r="IBF36" s="332"/>
      <c r="IBG36" s="332"/>
      <c r="IBH36" s="332"/>
      <c r="IBI36" s="332"/>
      <c r="IBJ36" s="332"/>
      <c r="IBK36" s="332"/>
      <c r="IBL36" s="332"/>
      <c r="IBM36" s="332"/>
      <c r="IBN36" s="332"/>
      <c r="IBO36" s="332"/>
      <c r="IBP36" s="332"/>
      <c r="IBQ36" s="332"/>
      <c r="IBR36" s="332"/>
      <c r="IBS36" s="332"/>
      <c r="IBT36" s="332"/>
      <c r="IBU36" s="332"/>
      <c r="IBV36" s="332"/>
      <c r="IBW36" s="332"/>
      <c r="IBX36" s="332"/>
      <c r="IBY36" s="332"/>
      <c r="IBZ36" s="332"/>
      <c r="ICA36" s="332"/>
      <c r="ICB36" s="332"/>
      <c r="ICC36" s="332"/>
      <c r="ICD36" s="332"/>
      <c r="ICE36" s="332"/>
      <c r="ICF36" s="332"/>
      <c r="ICG36" s="332"/>
      <c r="ICH36" s="332"/>
      <c r="ICI36" s="332"/>
      <c r="ICJ36" s="332"/>
      <c r="ICK36" s="332"/>
      <c r="ICL36" s="332"/>
      <c r="ICM36" s="332"/>
      <c r="ICN36" s="332"/>
      <c r="ICO36" s="332"/>
      <c r="ICP36" s="332"/>
      <c r="ICQ36" s="332"/>
      <c r="ICR36" s="332"/>
      <c r="ICS36" s="332"/>
      <c r="ICT36" s="332"/>
      <c r="ICU36" s="332"/>
      <c r="ICV36" s="332"/>
      <c r="ICW36" s="332"/>
      <c r="ICX36" s="332"/>
      <c r="ICY36" s="332"/>
      <c r="ICZ36" s="332"/>
      <c r="IDA36" s="332"/>
      <c r="IDB36" s="332"/>
      <c r="IDC36" s="332"/>
      <c r="IDD36" s="332"/>
      <c r="IDE36" s="332"/>
      <c r="IDF36" s="332"/>
      <c r="IDG36" s="332"/>
      <c r="IDH36" s="332"/>
      <c r="IDI36" s="332"/>
      <c r="IDJ36" s="332"/>
      <c r="IDK36" s="332"/>
      <c r="IDL36" s="332"/>
      <c r="IDM36" s="332"/>
      <c r="IDN36" s="332"/>
      <c r="IDO36" s="332"/>
      <c r="IDP36" s="332"/>
      <c r="IDQ36" s="332"/>
      <c r="IDR36" s="332"/>
      <c r="IDS36" s="332"/>
      <c r="IDT36" s="332"/>
      <c r="IDU36" s="332"/>
      <c r="IDV36" s="332"/>
      <c r="IDW36" s="332"/>
      <c r="IDX36" s="332"/>
      <c r="IDY36" s="332"/>
      <c r="IDZ36" s="332"/>
      <c r="IEA36" s="332"/>
      <c r="IEB36" s="332"/>
      <c r="IEC36" s="332"/>
      <c r="IED36" s="332"/>
      <c r="IEE36" s="332"/>
      <c r="IEF36" s="332"/>
      <c r="IEG36" s="332"/>
      <c r="IEH36" s="332"/>
      <c r="IEI36" s="332"/>
      <c r="IEJ36" s="332"/>
      <c r="IEK36" s="332"/>
      <c r="IEL36" s="332"/>
      <c r="IEM36" s="332"/>
      <c r="IEN36" s="332"/>
      <c r="IEO36" s="332"/>
      <c r="IEP36" s="332"/>
      <c r="IEQ36" s="332"/>
      <c r="IER36" s="332"/>
      <c r="IES36" s="332"/>
      <c r="IET36" s="332"/>
      <c r="IEU36" s="332"/>
      <c r="IEV36" s="332"/>
      <c r="IEW36" s="332"/>
      <c r="IEX36" s="332"/>
      <c r="IEY36" s="332"/>
      <c r="IEZ36" s="332"/>
      <c r="IFA36" s="332"/>
      <c r="IFB36" s="332"/>
      <c r="IFC36" s="332"/>
      <c r="IFD36" s="332"/>
      <c r="IFE36" s="332"/>
      <c r="IFF36" s="332"/>
      <c r="IFG36" s="332"/>
      <c r="IFH36" s="332"/>
      <c r="IFI36" s="332"/>
      <c r="IFJ36" s="332"/>
      <c r="IFK36" s="332"/>
      <c r="IFL36" s="332"/>
      <c r="IFM36" s="332"/>
      <c r="IFN36" s="332"/>
      <c r="IFO36" s="332"/>
      <c r="IFP36" s="332"/>
      <c r="IFQ36" s="332"/>
      <c r="IFR36" s="332"/>
      <c r="IFS36" s="332"/>
      <c r="IFT36" s="332"/>
      <c r="IFU36" s="332"/>
      <c r="IFV36" s="332"/>
      <c r="IFW36" s="332"/>
      <c r="IFX36" s="332"/>
      <c r="IFY36" s="332"/>
      <c r="IFZ36" s="332"/>
      <c r="IGA36" s="332"/>
      <c r="IGB36" s="332"/>
      <c r="IGC36" s="332"/>
      <c r="IGD36" s="332"/>
      <c r="IGE36" s="332"/>
      <c r="IGF36" s="332"/>
      <c r="IGG36" s="332"/>
      <c r="IGH36" s="332"/>
      <c r="IGI36" s="332"/>
      <c r="IGJ36" s="332"/>
      <c r="IGK36" s="332"/>
      <c r="IGL36" s="332"/>
      <c r="IGM36" s="332"/>
      <c r="IGN36" s="332"/>
      <c r="IGO36" s="332"/>
      <c r="IGP36" s="332"/>
      <c r="IGQ36" s="332"/>
      <c r="IGR36" s="332"/>
      <c r="IGS36" s="332"/>
      <c r="IGT36" s="332"/>
      <c r="IGU36" s="332"/>
      <c r="IGV36" s="332"/>
      <c r="IGW36" s="332"/>
      <c r="IGX36" s="332"/>
      <c r="IGY36" s="332"/>
      <c r="IGZ36" s="332"/>
      <c r="IHA36" s="332"/>
      <c r="IHB36" s="332"/>
      <c r="IHC36" s="332"/>
      <c r="IHD36" s="332"/>
      <c r="IHE36" s="332"/>
      <c r="IHF36" s="332"/>
      <c r="IHG36" s="332"/>
      <c r="IHH36" s="332"/>
      <c r="IHI36" s="332"/>
      <c r="IHJ36" s="332"/>
      <c r="IHK36" s="332"/>
      <c r="IHL36" s="332"/>
      <c r="IHM36" s="332"/>
      <c r="IHN36" s="332"/>
      <c r="IHO36" s="332"/>
      <c r="IHP36" s="332"/>
      <c r="IHQ36" s="332"/>
      <c r="IHR36" s="332"/>
      <c r="IHS36" s="332"/>
      <c r="IHT36" s="332"/>
      <c r="IHU36" s="332"/>
      <c r="IHV36" s="332"/>
      <c r="IHW36" s="332"/>
      <c r="IHX36" s="332"/>
      <c r="IHY36" s="332"/>
      <c r="IHZ36" s="332"/>
      <c r="IIA36" s="332"/>
      <c r="IIB36" s="332"/>
      <c r="IIC36" s="332"/>
      <c r="IID36" s="332"/>
      <c r="IIE36" s="332"/>
      <c r="IIF36" s="332"/>
      <c r="IIG36" s="332"/>
      <c r="IIH36" s="332"/>
      <c r="III36" s="332"/>
      <c r="IIJ36" s="332"/>
      <c r="IIK36" s="332"/>
      <c r="IIL36" s="332"/>
      <c r="IIM36" s="332"/>
      <c r="IIN36" s="332"/>
      <c r="IIO36" s="332"/>
      <c r="IIP36" s="332"/>
      <c r="IIQ36" s="332"/>
      <c r="IIR36" s="332"/>
      <c r="IIS36" s="332"/>
      <c r="IIT36" s="332"/>
      <c r="IIU36" s="332"/>
      <c r="IIV36" s="332"/>
      <c r="IIW36" s="332"/>
      <c r="IIX36" s="332"/>
      <c r="IIY36" s="332"/>
      <c r="IIZ36" s="332"/>
      <c r="IJA36" s="332"/>
      <c r="IJB36" s="332"/>
      <c r="IJC36" s="332"/>
      <c r="IJD36" s="332"/>
      <c r="IJE36" s="332"/>
      <c r="IJF36" s="332"/>
      <c r="IJG36" s="332"/>
      <c r="IJH36" s="332"/>
      <c r="IJI36" s="332"/>
      <c r="IJJ36" s="332"/>
      <c r="IJK36" s="332"/>
      <c r="IJL36" s="332"/>
      <c r="IJM36" s="332"/>
      <c r="IJN36" s="332"/>
      <c r="IJO36" s="332"/>
      <c r="IJP36" s="332"/>
      <c r="IJQ36" s="332"/>
      <c r="IJR36" s="332"/>
      <c r="IJS36" s="332"/>
      <c r="IJT36" s="332"/>
      <c r="IJU36" s="332"/>
      <c r="IJV36" s="332"/>
      <c r="IJW36" s="332"/>
      <c r="IJX36" s="332"/>
      <c r="IJY36" s="332"/>
      <c r="IJZ36" s="332"/>
      <c r="IKA36" s="332"/>
      <c r="IKB36" s="332"/>
      <c r="IKC36" s="332"/>
      <c r="IKD36" s="332"/>
      <c r="IKE36" s="332"/>
      <c r="IKF36" s="332"/>
      <c r="IKG36" s="332"/>
      <c r="IKH36" s="332"/>
      <c r="IKI36" s="332"/>
      <c r="IKJ36" s="332"/>
      <c r="IKK36" s="332"/>
      <c r="IKL36" s="332"/>
      <c r="IKM36" s="332"/>
      <c r="IKN36" s="332"/>
      <c r="IKO36" s="332"/>
      <c r="IKP36" s="332"/>
      <c r="IKQ36" s="332"/>
      <c r="IKR36" s="332"/>
      <c r="IKS36" s="332"/>
      <c r="IKT36" s="332"/>
      <c r="IKU36" s="332"/>
      <c r="IKV36" s="332"/>
      <c r="IKW36" s="332"/>
      <c r="IKX36" s="332"/>
      <c r="IKY36" s="332"/>
      <c r="IKZ36" s="332"/>
      <c r="ILA36" s="332"/>
      <c r="ILB36" s="332"/>
      <c r="ILC36" s="332"/>
      <c r="ILD36" s="332"/>
      <c r="ILE36" s="332"/>
      <c r="ILF36" s="332"/>
      <c r="ILG36" s="332"/>
      <c r="ILH36" s="332"/>
      <c r="ILI36" s="332"/>
      <c r="ILJ36" s="332"/>
      <c r="ILK36" s="332"/>
      <c r="ILL36" s="332"/>
      <c r="ILM36" s="332"/>
      <c r="ILN36" s="332"/>
      <c r="ILO36" s="332"/>
      <c r="ILP36" s="332"/>
      <c r="ILQ36" s="332"/>
      <c r="ILR36" s="332"/>
      <c r="ILS36" s="332"/>
      <c r="ILT36" s="332"/>
      <c r="ILU36" s="332"/>
      <c r="ILV36" s="332"/>
      <c r="ILW36" s="332"/>
      <c r="ILX36" s="332"/>
      <c r="ILY36" s="332"/>
      <c r="ILZ36" s="332"/>
      <c r="IMA36" s="332"/>
      <c r="IMB36" s="332"/>
      <c r="IMC36" s="332"/>
      <c r="IMD36" s="332"/>
      <c r="IME36" s="332"/>
      <c r="IMF36" s="332"/>
      <c r="IMG36" s="332"/>
      <c r="IMH36" s="332"/>
      <c r="IMI36" s="332"/>
      <c r="IMJ36" s="332"/>
      <c r="IMK36" s="332"/>
      <c r="IML36" s="332"/>
      <c r="IMM36" s="332"/>
      <c r="IMN36" s="332"/>
      <c r="IMO36" s="332"/>
      <c r="IMP36" s="332"/>
      <c r="IMQ36" s="332"/>
      <c r="IMR36" s="332"/>
      <c r="IMS36" s="332"/>
      <c r="IMT36" s="332"/>
      <c r="IMU36" s="332"/>
      <c r="IMV36" s="332"/>
      <c r="IMW36" s="332"/>
      <c r="IMX36" s="332"/>
      <c r="IMY36" s="332"/>
      <c r="IMZ36" s="332"/>
      <c r="INA36" s="332"/>
      <c r="INB36" s="332"/>
      <c r="INC36" s="332"/>
      <c r="IND36" s="332"/>
      <c r="INE36" s="332"/>
      <c r="INF36" s="332"/>
      <c r="ING36" s="332"/>
      <c r="INH36" s="332"/>
      <c r="INI36" s="332"/>
      <c r="INJ36" s="332"/>
      <c r="INK36" s="332"/>
      <c r="INL36" s="332"/>
      <c r="INM36" s="332"/>
      <c r="INN36" s="332"/>
      <c r="INO36" s="332"/>
      <c r="INP36" s="332"/>
      <c r="INQ36" s="332"/>
      <c r="INR36" s="332"/>
      <c r="INS36" s="332"/>
      <c r="INT36" s="332"/>
      <c r="INU36" s="332"/>
      <c r="INV36" s="332"/>
      <c r="INW36" s="332"/>
      <c r="INX36" s="332"/>
      <c r="INY36" s="332"/>
      <c r="INZ36" s="332"/>
      <c r="IOA36" s="332"/>
      <c r="IOB36" s="332"/>
      <c r="IOC36" s="332"/>
      <c r="IOD36" s="332"/>
      <c r="IOE36" s="332"/>
      <c r="IOF36" s="332"/>
      <c r="IOG36" s="332"/>
      <c r="IOH36" s="332"/>
      <c r="IOI36" s="332"/>
      <c r="IOJ36" s="332"/>
      <c r="IOK36" s="332"/>
      <c r="IOL36" s="332"/>
      <c r="IOM36" s="332"/>
      <c r="ION36" s="332"/>
      <c r="IOO36" s="332"/>
      <c r="IOP36" s="332"/>
      <c r="IOQ36" s="332"/>
      <c r="IOR36" s="332"/>
      <c r="IOS36" s="332"/>
      <c r="IOT36" s="332"/>
      <c r="IOU36" s="332"/>
      <c r="IOV36" s="332"/>
      <c r="IOW36" s="332"/>
      <c r="IOX36" s="332"/>
      <c r="IOY36" s="332"/>
      <c r="IOZ36" s="332"/>
      <c r="IPA36" s="332"/>
      <c r="IPB36" s="332"/>
      <c r="IPC36" s="332"/>
      <c r="IPD36" s="332"/>
      <c r="IPE36" s="332"/>
      <c r="IPF36" s="332"/>
      <c r="IPG36" s="332"/>
      <c r="IPH36" s="332"/>
      <c r="IPI36" s="332"/>
      <c r="IPJ36" s="332"/>
      <c r="IPK36" s="332"/>
      <c r="IPL36" s="332"/>
      <c r="IPM36" s="332"/>
      <c r="IPN36" s="332"/>
      <c r="IPO36" s="332"/>
      <c r="IPP36" s="332"/>
      <c r="IPQ36" s="332"/>
      <c r="IPR36" s="332"/>
      <c r="IPS36" s="332"/>
      <c r="IPT36" s="332"/>
      <c r="IPU36" s="332"/>
      <c r="IPV36" s="332"/>
      <c r="IPW36" s="332"/>
      <c r="IPX36" s="332"/>
      <c r="IPY36" s="332"/>
      <c r="IPZ36" s="332"/>
      <c r="IQA36" s="332"/>
      <c r="IQB36" s="332"/>
      <c r="IQC36" s="332"/>
      <c r="IQD36" s="332"/>
      <c r="IQE36" s="332"/>
      <c r="IQF36" s="332"/>
      <c r="IQG36" s="332"/>
      <c r="IQH36" s="332"/>
      <c r="IQI36" s="332"/>
      <c r="IQJ36" s="332"/>
      <c r="IQK36" s="332"/>
      <c r="IQL36" s="332"/>
      <c r="IQM36" s="332"/>
      <c r="IQN36" s="332"/>
      <c r="IQO36" s="332"/>
      <c r="IQP36" s="332"/>
      <c r="IQQ36" s="332"/>
      <c r="IQR36" s="332"/>
      <c r="IQS36" s="332"/>
      <c r="IQT36" s="332"/>
      <c r="IQU36" s="332"/>
      <c r="IQV36" s="332"/>
      <c r="IQW36" s="332"/>
      <c r="IQX36" s="332"/>
      <c r="IQY36" s="332"/>
      <c r="IQZ36" s="332"/>
      <c r="IRA36" s="332"/>
      <c r="IRB36" s="332"/>
      <c r="IRC36" s="332"/>
      <c r="IRD36" s="332"/>
      <c r="IRE36" s="332"/>
      <c r="IRF36" s="332"/>
      <c r="IRG36" s="332"/>
      <c r="IRH36" s="332"/>
      <c r="IRI36" s="332"/>
      <c r="IRJ36" s="332"/>
      <c r="IRK36" s="332"/>
      <c r="IRL36" s="332"/>
      <c r="IRM36" s="332"/>
      <c r="IRN36" s="332"/>
      <c r="IRO36" s="332"/>
      <c r="IRP36" s="332"/>
      <c r="IRQ36" s="332"/>
      <c r="IRR36" s="332"/>
      <c r="IRS36" s="332"/>
      <c r="IRT36" s="332"/>
      <c r="IRU36" s="332"/>
      <c r="IRV36" s="332"/>
      <c r="IRW36" s="332"/>
      <c r="IRX36" s="332"/>
      <c r="IRY36" s="332"/>
      <c r="IRZ36" s="332"/>
      <c r="ISA36" s="332"/>
      <c r="ISB36" s="332"/>
      <c r="ISC36" s="332"/>
      <c r="ISD36" s="332"/>
      <c r="ISE36" s="332"/>
      <c r="ISF36" s="332"/>
      <c r="ISG36" s="332"/>
      <c r="ISH36" s="332"/>
      <c r="ISI36" s="332"/>
      <c r="ISJ36" s="332"/>
      <c r="ISK36" s="332"/>
      <c r="ISL36" s="332"/>
      <c r="ISM36" s="332"/>
      <c r="ISN36" s="332"/>
      <c r="ISO36" s="332"/>
      <c r="ISP36" s="332"/>
      <c r="ISQ36" s="332"/>
      <c r="ISR36" s="332"/>
      <c r="ISS36" s="332"/>
      <c r="IST36" s="332"/>
      <c r="ISU36" s="332"/>
      <c r="ISV36" s="332"/>
      <c r="ISW36" s="332"/>
      <c r="ISX36" s="332"/>
      <c r="ISY36" s="332"/>
      <c r="ISZ36" s="332"/>
      <c r="ITA36" s="332"/>
      <c r="ITB36" s="332"/>
      <c r="ITC36" s="332"/>
      <c r="ITD36" s="332"/>
      <c r="ITE36" s="332"/>
      <c r="ITF36" s="332"/>
      <c r="ITG36" s="332"/>
      <c r="ITH36" s="332"/>
      <c r="ITI36" s="332"/>
      <c r="ITJ36" s="332"/>
      <c r="ITK36" s="332"/>
      <c r="ITL36" s="332"/>
      <c r="ITM36" s="332"/>
      <c r="ITN36" s="332"/>
      <c r="ITO36" s="332"/>
      <c r="ITP36" s="332"/>
      <c r="ITQ36" s="332"/>
      <c r="ITR36" s="332"/>
      <c r="ITS36" s="332"/>
      <c r="ITT36" s="332"/>
      <c r="ITU36" s="332"/>
      <c r="ITV36" s="332"/>
      <c r="ITW36" s="332"/>
      <c r="ITX36" s="332"/>
      <c r="ITY36" s="332"/>
      <c r="ITZ36" s="332"/>
      <c r="IUA36" s="332"/>
      <c r="IUB36" s="332"/>
      <c r="IUC36" s="332"/>
      <c r="IUD36" s="332"/>
      <c r="IUE36" s="332"/>
      <c r="IUF36" s="332"/>
      <c r="IUG36" s="332"/>
      <c r="IUH36" s="332"/>
      <c r="IUI36" s="332"/>
      <c r="IUJ36" s="332"/>
      <c r="IUK36" s="332"/>
      <c r="IUL36" s="332"/>
      <c r="IUM36" s="332"/>
      <c r="IUN36" s="332"/>
      <c r="IUO36" s="332"/>
      <c r="IUP36" s="332"/>
      <c r="IUQ36" s="332"/>
      <c r="IUR36" s="332"/>
      <c r="IUS36" s="332"/>
      <c r="IUT36" s="332"/>
      <c r="IUU36" s="332"/>
      <c r="IUV36" s="332"/>
      <c r="IUW36" s="332"/>
      <c r="IUX36" s="332"/>
      <c r="IUY36" s="332"/>
      <c r="IUZ36" s="332"/>
      <c r="IVA36" s="332"/>
      <c r="IVB36" s="332"/>
      <c r="IVC36" s="332"/>
      <c r="IVD36" s="332"/>
      <c r="IVE36" s="332"/>
      <c r="IVF36" s="332"/>
      <c r="IVG36" s="332"/>
      <c r="IVH36" s="332"/>
      <c r="IVI36" s="332"/>
      <c r="IVJ36" s="332"/>
      <c r="IVK36" s="332"/>
      <c r="IVL36" s="332"/>
      <c r="IVM36" s="332"/>
      <c r="IVN36" s="332"/>
      <c r="IVO36" s="332"/>
      <c r="IVP36" s="332"/>
      <c r="IVQ36" s="332"/>
      <c r="IVR36" s="332"/>
      <c r="IVS36" s="332"/>
      <c r="IVT36" s="332"/>
      <c r="IVU36" s="332"/>
      <c r="IVV36" s="332"/>
      <c r="IVW36" s="332"/>
      <c r="IVX36" s="332"/>
      <c r="IVY36" s="332"/>
      <c r="IVZ36" s="332"/>
      <c r="IWA36" s="332"/>
      <c r="IWB36" s="332"/>
      <c r="IWC36" s="332"/>
      <c r="IWD36" s="332"/>
      <c r="IWE36" s="332"/>
      <c r="IWF36" s="332"/>
      <c r="IWG36" s="332"/>
      <c r="IWH36" s="332"/>
      <c r="IWI36" s="332"/>
      <c r="IWJ36" s="332"/>
      <c r="IWK36" s="332"/>
      <c r="IWL36" s="332"/>
      <c r="IWM36" s="332"/>
      <c r="IWN36" s="332"/>
      <c r="IWO36" s="332"/>
      <c r="IWP36" s="332"/>
      <c r="IWQ36" s="332"/>
      <c r="IWR36" s="332"/>
      <c r="IWS36" s="332"/>
      <c r="IWT36" s="332"/>
      <c r="IWU36" s="332"/>
      <c r="IWV36" s="332"/>
      <c r="IWW36" s="332"/>
      <c r="IWX36" s="332"/>
      <c r="IWY36" s="332"/>
      <c r="IWZ36" s="332"/>
      <c r="IXA36" s="332"/>
      <c r="IXB36" s="332"/>
      <c r="IXC36" s="332"/>
      <c r="IXD36" s="332"/>
      <c r="IXE36" s="332"/>
      <c r="IXF36" s="332"/>
      <c r="IXG36" s="332"/>
      <c r="IXH36" s="332"/>
      <c r="IXI36" s="332"/>
      <c r="IXJ36" s="332"/>
      <c r="IXK36" s="332"/>
      <c r="IXL36" s="332"/>
      <c r="IXM36" s="332"/>
      <c r="IXN36" s="332"/>
      <c r="IXO36" s="332"/>
      <c r="IXP36" s="332"/>
      <c r="IXQ36" s="332"/>
      <c r="IXR36" s="332"/>
      <c r="IXS36" s="332"/>
      <c r="IXT36" s="332"/>
      <c r="IXU36" s="332"/>
      <c r="IXV36" s="332"/>
      <c r="IXW36" s="332"/>
      <c r="IXX36" s="332"/>
      <c r="IXY36" s="332"/>
      <c r="IXZ36" s="332"/>
      <c r="IYA36" s="332"/>
      <c r="IYB36" s="332"/>
      <c r="IYC36" s="332"/>
      <c r="IYD36" s="332"/>
      <c r="IYE36" s="332"/>
      <c r="IYF36" s="332"/>
      <c r="IYG36" s="332"/>
      <c r="IYH36" s="332"/>
      <c r="IYI36" s="332"/>
      <c r="IYJ36" s="332"/>
      <c r="IYK36" s="332"/>
      <c r="IYL36" s="332"/>
      <c r="IYM36" s="332"/>
      <c r="IYN36" s="332"/>
      <c r="IYO36" s="332"/>
      <c r="IYP36" s="332"/>
      <c r="IYQ36" s="332"/>
      <c r="IYR36" s="332"/>
      <c r="IYS36" s="332"/>
      <c r="IYT36" s="332"/>
      <c r="IYU36" s="332"/>
      <c r="IYV36" s="332"/>
      <c r="IYW36" s="332"/>
      <c r="IYX36" s="332"/>
      <c r="IYY36" s="332"/>
      <c r="IYZ36" s="332"/>
      <c r="IZA36" s="332"/>
      <c r="IZB36" s="332"/>
      <c r="IZC36" s="332"/>
      <c r="IZD36" s="332"/>
      <c r="IZE36" s="332"/>
      <c r="IZF36" s="332"/>
      <c r="IZG36" s="332"/>
      <c r="IZH36" s="332"/>
      <c r="IZI36" s="332"/>
      <c r="IZJ36" s="332"/>
      <c r="IZK36" s="332"/>
      <c r="IZL36" s="332"/>
      <c r="IZM36" s="332"/>
      <c r="IZN36" s="332"/>
      <c r="IZO36" s="332"/>
      <c r="IZP36" s="332"/>
      <c r="IZQ36" s="332"/>
      <c r="IZR36" s="332"/>
      <c r="IZS36" s="332"/>
      <c r="IZT36" s="332"/>
      <c r="IZU36" s="332"/>
      <c r="IZV36" s="332"/>
      <c r="IZW36" s="332"/>
      <c r="IZX36" s="332"/>
      <c r="IZY36" s="332"/>
      <c r="IZZ36" s="332"/>
      <c r="JAA36" s="332"/>
      <c r="JAB36" s="332"/>
      <c r="JAC36" s="332"/>
      <c r="JAD36" s="332"/>
      <c r="JAE36" s="332"/>
      <c r="JAF36" s="332"/>
      <c r="JAG36" s="332"/>
      <c r="JAH36" s="332"/>
      <c r="JAI36" s="332"/>
      <c r="JAJ36" s="332"/>
      <c r="JAK36" s="332"/>
      <c r="JAL36" s="332"/>
      <c r="JAM36" s="332"/>
      <c r="JAN36" s="332"/>
      <c r="JAO36" s="332"/>
      <c r="JAP36" s="332"/>
      <c r="JAQ36" s="332"/>
      <c r="JAR36" s="332"/>
      <c r="JAS36" s="332"/>
      <c r="JAT36" s="332"/>
      <c r="JAU36" s="332"/>
      <c r="JAV36" s="332"/>
      <c r="JAW36" s="332"/>
      <c r="JAX36" s="332"/>
      <c r="JAY36" s="332"/>
      <c r="JAZ36" s="332"/>
      <c r="JBA36" s="332"/>
      <c r="JBB36" s="332"/>
      <c r="JBC36" s="332"/>
      <c r="JBD36" s="332"/>
      <c r="JBE36" s="332"/>
      <c r="JBF36" s="332"/>
      <c r="JBG36" s="332"/>
      <c r="JBH36" s="332"/>
      <c r="JBI36" s="332"/>
      <c r="JBJ36" s="332"/>
      <c r="JBK36" s="332"/>
      <c r="JBL36" s="332"/>
      <c r="JBM36" s="332"/>
      <c r="JBN36" s="332"/>
      <c r="JBO36" s="332"/>
      <c r="JBP36" s="332"/>
      <c r="JBQ36" s="332"/>
      <c r="JBR36" s="332"/>
      <c r="JBS36" s="332"/>
      <c r="JBT36" s="332"/>
      <c r="JBU36" s="332"/>
      <c r="JBV36" s="332"/>
      <c r="JBW36" s="332"/>
      <c r="JBX36" s="332"/>
      <c r="JBY36" s="332"/>
      <c r="JBZ36" s="332"/>
      <c r="JCA36" s="332"/>
      <c r="JCB36" s="332"/>
      <c r="JCC36" s="332"/>
      <c r="JCD36" s="332"/>
      <c r="JCE36" s="332"/>
      <c r="JCF36" s="332"/>
      <c r="JCG36" s="332"/>
      <c r="JCH36" s="332"/>
      <c r="JCI36" s="332"/>
      <c r="JCJ36" s="332"/>
      <c r="JCK36" s="332"/>
      <c r="JCL36" s="332"/>
      <c r="JCM36" s="332"/>
      <c r="JCN36" s="332"/>
      <c r="JCO36" s="332"/>
      <c r="JCP36" s="332"/>
      <c r="JCQ36" s="332"/>
      <c r="JCR36" s="332"/>
      <c r="JCS36" s="332"/>
      <c r="JCT36" s="332"/>
      <c r="JCU36" s="332"/>
      <c r="JCV36" s="332"/>
      <c r="JCW36" s="332"/>
      <c r="JCX36" s="332"/>
      <c r="JCY36" s="332"/>
      <c r="JCZ36" s="332"/>
      <c r="JDA36" s="332"/>
      <c r="JDB36" s="332"/>
      <c r="JDC36" s="332"/>
      <c r="JDD36" s="332"/>
      <c r="JDE36" s="332"/>
      <c r="JDF36" s="332"/>
      <c r="JDG36" s="332"/>
      <c r="JDH36" s="332"/>
      <c r="JDI36" s="332"/>
      <c r="JDJ36" s="332"/>
      <c r="JDK36" s="332"/>
      <c r="JDL36" s="332"/>
      <c r="JDM36" s="332"/>
      <c r="JDN36" s="332"/>
      <c r="JDO36" s="332"/>
      <c r="JDP36" s="332"/>
      <c r="JDQ36" s="332"/>
      <c r="JDR36" s="332"/>
      <c r="JDS36" s="332"/>
      <c r="JDT36" s="332"/>
      <c r="JDU36" s="332"/>
      <c r="JDV36" s="332"/>
      <c r="JDW36" s="332"/>
      <c r="JDX36" s="332"/>
      <c r="JDY36" s="332"/>
      <c r="JDZ36" s="332"/>
      <c r="JEA36" s="332"/>
      <c r="JEB36" s="332"/>
      <c r="JEC36" s="332"/>
      <c r="JED36" s="332"/>
      <c r="JEE36" s="332"/>
      <c r="JEF36" s="332"/>
      <c r="JEG36" s="332"/>
      <c r="JEH36" s="332"/>
      <c r="JEI36" s="332"/>
      <c r="JEJ36" s="332"/>
      <c r="JEK36" s="332"/>
      <c r="JEL36" s="332"/>
      <c r="JEM36" s="332"/>
      <c r="JEN36" s="332"/>
      <c r="JEO36" s="332"/>
      <c r="JEP36" s="332"/>
      <c r="JEQ36" s="332"/>
      <c r="JER36" s="332"/>
      <c r="JES36" s="332"/>
      <c r="JET36" s="332"/>
      <c r="JEU36" s="332"/>
      <c r="JEV36" s="332"/>
      <c r="JEW36" s="332"/>
      <c r="JEX36" s="332"/>
      <c r="JEY36" s="332"/>
      <c r="JEZ36" s="332"/>
      <c r="JFA36" s="332"/>
      <c r="JFB36" s="332"/>
      <c r="JFC36" s="332"/>
      <c r="JFD36" s="332"/>
      <c r="JFE36" s="332"/>
      <c r="JFF36" s="332"/>
      <c r="JFG36" s="332"/>
      <c r="JFH36" s="332"/>
      <c r="JFI36" s="332"/>
      <c r="JFJ36" s="332"/>
      <c r="JFK36" s="332"/>
      <c r="JFL36" s="332"/>
      <c r="JFM36" s="332"/>
      <c r="JFN36" s="332"/>
      <c r="JFO36" s="332"/>
      <c r="JFP36" s="332"/>
      <c r="JFQ36" s="332"/>
      <c r="JFR36" s="332"/>
      <c r="JFS36" s="332"/>
      <c r="JFT36" s="332"/>
      <c r="JFU36" s="332"/>
      <c r="JFV36" s="332"/>
      <c r="JFW36" s="332"/>
      <c r="JFX36" s="332"/>
      <c r="JFY36" s="332"/>
      <c r="JFZ36" s="332"/>
      <c r="JGA36" s="332"/>
      <c r="JGB36" s="332"/>
      <c r="JGC36" s="332"/>
      <c r="JGD36" s="332"/>
      <c r="JGE36" s="332"/>
      <c r="JGF36" s="332"/>
      <c r="JGG36" s="332"/>
      <c r="JGH36" s="332"/>
      <c r="JGI36" s="332"/>
      <c r="JGJ36" s="332"/>
      <c r="JGK36" s="332"/>
      <c r="JGL36" s="332"/>
      <c r="JGM36" s="332"/>
      <c r="JGN36" s="332"/>
      <c r="JGO36" s="332"/>
      <c r="JGP36" s="332"/>
      <c r="JGQ36" s="332"/>
      <c r="JGR36" s="332"/>
      <c r="JGS36" s="332"/>
      <c r="JGT36" s="332"/>
      <c r="JGU36" s="332"/>
      <c r="JGV36" s="332"/>
      <c r="JGW36" s="332"/>
      <c r="JGX36" s="332"/>
      <c r="JGY36" s="332"/>
      <c r="JGZ36" s="332"/>
      <c r="JHA36" s="332"/>
      <c r="JHB36" s="332"/>
      <c r="JHC36" s="332"/>
      <c r="JHD36" s="332"/>
      <c r="JHE36" s="332"/>
      <c r="JHF36" s="332"/>
      <c r="JHG36" s="332"/>
      <c r="JHH36" s="332"/>
      <c r="JHI36" s="332"/>
      <c r="JHJ36" s="332"/>
      <c r="JHK36" s="332"/>
      <c r="JHL36" s="332"/>
      <c r="JHM36" s="332"/>
      <c r="JHN36" s="332"/>
      <c r="JHO36" s="332"/>
      <c r="JHP36" s="332"/>
      <c r="JHQ36" s="332"/>
      <c r="JHR36" s="332"/>
      <c r="JHS36" s="332"/>
      <c r="JHT36" s="332"/>
      <c r="JHU36" s="332"/>
      <c r="JHV36" s="332"/>
      <c r="JHW36" s="332"/>
      <c r="JHX36" s="332"/>
      <c r="JHY36" s="332"/>
      <c r="JHZ36" s="332"/>
      <c r="JIA36" s="332"/>
      <c r="JIB36" s="332"/>
      <c r="JIC36" s="332"/>
      <c r="JID36" s="332"/>
      <c r="JIE36" s="332"/>
      <c r="JIF36" s="332"/>
      <c r="JIG36" s="332"/>
      <c r="JIH36" s="332"/>
      <c r="JII36" s="332"/>
      <c r="JIJ36" s="332"/>
      <c r="JIK36" s="332"/>
      <c r="JIL36" s="332"/>
      <c r="JIM36" s="332"/>
      <c r="JIN36" s="332"/>
      <c r="JIO36" s="332"/>
      <c r="JIP36" s="332"/>
      <c r="JIQ36" s="332"/>
      <c r="JIR36" s="332"/>
      <c r="JIS36" s="332"/>
      <c r="JIT36" s="332"/>
      <c r="JIU36" s="332"/>
      <c r="JIV36" s="332"/>
      <c r="JIW36" s="332"/>
      <c r="JIX36" s="332"/>
      <c r="JIY36" s="332"/>
      <c r="JIZ36" s="332"/>
      <c r="JJA36" s="332"/>
      <c r="JJB36" s="332"/>
      <c r="JJC36" s="332"/>
      <c r="JJD36" s="332"/>
      <c r="JJE36" s="332"/>
      <c r="JJF36" s="332"/>
      <c r="JJG36" s="332"/>
      <c r="JJH36" s="332"/>
      <c r="JJI36" s="332"/>
      <c r="JJJ36" s="332"/>
      <c r="JJK36" s="332"/>
      <c r="JJL36" s="332"/>
      <c r="JJM36" s="332"/>
      <c r="JJN36" s="332"/>
      <c r="JJO36" s="332"/>
      <c r="JJP36" s="332"/>
      <c r="JJQ36" s="332"/>
      <c r="JJR36" s="332"/>
      <c r="JJS36" s="332"/>
      <c r="JJT36" s="332"/>
      <c r="JJU36" s="332"/>
      <c r="JJV36" s="332"/>
      <c r="JJW36" s="332"/>
      <c r="JJX36" s="332"/>
      <c r="JJY36" s="332"/>
      <c r="JJZ36" s="332"/>
      <c r="JKA36" s="332"/>
      <c r="JKB36" s="332"/>
      <c r="JKC36" s="332"/>
      <c r="JKD36" s="332"/>
      <c r="JKE36" s="332"/>
      <c r="JKF36" s="332"/>
      <c r="JKG36" s="332"/>
      <c r="JKH36" s="332"/>
      <c r="JKI36" s="332"/>
      <c r="JKJ36" s="332"/>
      <c r="JKK36" s="332"/>
      <c r="JKL36" s="332"/>
      <c r="JKM36" s="332"/>
      <c r="JKN36" s="332"/>
      <c r="JKO36" s="332"/>
      <c r="JKP36" s="332"/>
      <c r="JKQ36" s="332"/>
      <c r="JKR36" s="332"/>
      <c r="JKS36" s="332"/>
      <c r="JKT36" s="332"/>
      <c r="JKU36" s="332"/>
      <c r="JKV36" s="332"/>
      <c r="JKW36" s="332"/>
      <c r="JKX36" s="332"/>
      <c r="JKY36" s="332"/>
      <c r="JKZ36" s="332"/>
      <c r="JLA36" s="332"/>
      <c r="JLB36" s="332"/>
      <c r="JLC36" s="332"/>
      <c r="JLD36" s="332"/>
      <c r="JLE36" s="332"/>
      <c r="JLF36" s="332"/>
      <c r="JLG36" s="332"/>
      <c r="JLH36" s="332"/>
      <c r="JLI36" s="332"/>
      <c r="JLJ36" s="332"/>
      <c r="JLK36" s="332"/>
      <c r="JLL36" s="332"/>
      <c r="JLM36" s="332"/>
      <c r="JLN36" s="332"/>
      <c r="JLO36" s="332"/>
      <c r="JLP36" s="332"/>
      <c r="JLQ36" s="332"/>
      <c r="JLR36" s="332"/>
      <c r="JLS36" s="332"/>
      <c r="JLT36" s="332"/>
      <c r="JLU36" s="332"/>
      <c r="JLV36" s="332"/>
      <c r="JLW36" s="332"/>
      <c r="JLX36" s="332"/>
      <c r="JLY36" s="332"/>
      <c r="JLZ36" s="332"/>
      <c r="JMA36" s="332"/>
      <c r="JMB36" s="332"/>
      <c r="JMC36" s="332"/>
      <c r="JMD36" s="332"/>
      <c r="JME36" s="332"/>
      <c r="JMF36" s="332"/>
      <c r="JMG36" s="332"/>
      <c r="JMH36" s="332"/>
      <c r="JMI36" s="332"/>
      <c r="JMJ36" s="332"/>
      <c r="JMK36" s="332"/>
      <c r="JML36" s="332"/>
      <c r="JMM36" s="332"/>
      <c r="JMN36" s="332"/>
      <c r="JMO36" s="332"/>
      <c r="JMP36" s="332"/>
      <c r="JMQ36" s="332"/>
      <c r="JMR36" s="332"/>
      <c r="JMS36" s="332"/>
      <c r="JMT36" s="332"/>
      <c r="JMU36" s="332"/>
      <c r="JMV36" s="332"/>
      <c r="JMW36" s="332"/>
      <c r="JMX36" s="332"/>
      <c r="JMY36" s="332"/>
      <c r="JMZ36" s="332"/>
      <c r="JNA36" s="332"/>
      <c r="JNB36" s="332"/>
      <c r="JNC36" s="332"/>
      <c r="JND36" s="332"/>
      <c r="JNE36" s="332"/>
      <c r="JNF36" s="332"/>
      <c r="JNG36" s="332"/>
      <c r="JNH36" s="332"/>
      <c r="JNI36" s="332"/>
      <c r="JNJ36" s="332"/>
      <c r="JNK36" s="332"/>
      <c r="JNL36" s="332"/>
      <c r="JNM36" s="332"/>
      <c r="JNN36" s="332"/>
      <c r="JNO36" s="332"/>
      <c r="JNP36" s="332"/>
      <c r="JNQ36" s="332"/>
      <c r="JNR36" s="332"/>
      <c r="JNS36" s="332"/>
      <c r="JNT36" s="332"/>
      <c r="JNU36" s="332"/>
      <c r="JNV36" s="332"/>
      <c r="JNW36" s="332"/>
      <c r="JNX36" s="332"/>
      <c r="JNY36" s="332"/>
      <c r="JNZ36" s="332"/>
      <c r="JOA36" s="332"/>
      <c r="JOB36" s="332"/>
      <c r="JOC36" s="332"/>
      <c r="JOD36" s="332"/>
      <c r="JOE36" s="332"/>
      <c r="JOF36" s="332"/>
      <c r="JOG36" s="332"/>
      <c r="JOH36" s="332"/>
      <c r="JOI36" s="332"/>
      <c r="JOJ36" s="332"/>
      <c r="JOK36" s="332"/>
      <c r="JOL36" s="332"/>
      <c r="JOM36" s="332"/>
      <c r="JON36" s="332"/>
      <c r="JOO36" s="332"/>
      <c r="JOP36" s="332"/>
      <c r="JOQ36" s="332"/>
      <c r="JOR36" s="332"/>
      <c r="JOS36" s="332"/>
      <c r="JOT36" s="332"/>
      <c r="JOU36" s="332"/>
      <c r="JOV36" s="332"/>
      <c r="JOW36" s="332"/>
      <c r="JOX36" s="332"/>
      <c r="JOY36" s="332"/>
      <c r="JOZ36" s="332"/>
      <c r="JPA36" s="332"/>
      <c r="JPB36" s="332"/>
      <c r="JPC36" s="332"/>
      <c r="JPD36" s="332"/>
      <c r="JPE36" s="332"/>
      <c r="JPF36" s="332"/>
      <c r="JPG36" s="332"/>
      <c r="JPH36" s="332"/>
      <c r="JPI36" s="332"/>
      <c r="JPJ36" s="332"/>
      <c r="JPK36" s="332"/>
      <c r="JPL36" s="332"/>
      <c r="JPM36" s="332"/>
      <c r="JPN36" s="332"/>
      <c r="JPO36" s="332"/>
      <c r="JPP36" s="332"/>
      <c r="JPQ36" s="332"/>
      <c r="JPR36" s="332"/>
      <c r="JPS36" s="332"/>
      <c r="JPT36" s="332"/>
      <c r="JPU36" s="332"/>
      <c r="JPV36" s="332"/>
      <c r="JPW36" s="332"/>
      <c r="JPX36" s="332"/>
      <c r="JPY36" s="332"/>
      <c r="JPZ36" s="332"/>
      <c r="JQA36" s="332"/>
      <c r="JQB36" s="332"/>
      <c r="JQC36" s="332"/>
      <c r="JQD36" s="332"/>
      <c r="JQE36" s="332"/>
      <c r="JQF36" s="332"/>
      <c r="JQG36" s="332"/>
      <c r="JQH36" s="332"/>
      <c r="JQI36" s="332"/>
      <c r="JQJ36" s="332"/>
      <c r="JQK36" s="332"/>
      <c r="JQL36" s="332"/>
      <c r="JQM36" s="332"/>
      <c r="JQN36" s="332"/>
      <c r="JQO36" s="332"/>
      <c r="JQP36" s="332"/>
      <c r="JQQ36" s="332"/>
      <c r="JQR36" s="332"/>
      <c r="JQS36" s="332"/>
      <c r="JQT36" s="332"/>
      <c r="JQU36" s="332"/>
      <c r="JQV36" s="332"/>
      <c r="JQW36" s="332"/>
      <c r="JQX36" s="332"/>
      <c r="JQY36" s="332"/>
      <c r="JQZ36" s="332"/>
      <c r="JRA36" s="332"/>
      <c r="JRB36" s="332"/>
      <c r="JRC36" s="332"/>
      <c r="JRD36" s="332"/>
      <c r="JRE36" s="332"/>
      <c r="JRF36" s="332"/>
      <c r="JRG36" s="332"/>
      <c r="JRH36" s="332"/>
      <c r="JRI36" s="332"/>
      <c r="JRJ36" s="332"/>
      <c r="JRK36" s="332"/>
      <c r="JRL36" s="332"/>
      <c r="JRM36" s="332"/>
      <c r="JRN36" s="332"/>
      <c r="JRO36" s="332"/>
      <c r="JRP36" s="332"/>
      <c r="JRQ36" s="332"/>
      <c r="JRR36" s="332"/>
      <c r="JRS36" s="332"/>
      <c r="JRT36" s="332"/>
      <c r="JRU36" s="332"/>
      <c r="JRV36" s="332"/>
      <c r="JRW36" s="332"/>
      <c r="JRX36" s="332"/>
      <c r="JRY36" s="332"/>
      <c r="JRZ36" s="332"/>
      <c r="JSA36" s="332"/>
      <c r="JSB36" s="332"/>
      <c r="JSC36" s="332"/>
      <c r="JSD36" s="332"/>
      <c r="JSE36" s="332"/>
      <c r="JSF36" s="332"/>
      <c r="JSG36" s="332"/>
      <c r="JSH36" s="332"/>
      <c r="JSI36" s="332"/>
      <c r="JSJ36" s="332"/>
      <c r="JSK36" s="332"/>
      <c r="JSL36" s="332"/>
      <c r="JSM36" s="332"/>
      <c r="JSN36" s="332"/>
      <c r="JSO36" s="332"/>
      <c r="JSP36" s="332"/>
      <c r="JSQ36" s="332"/>
      <c r="JSR36" s="332"/>
      <c r="JSS36" s="332"/>
      <c r="JST36" s="332"/>
      <c r="JSU36" s="332"/>
      <c r="JSV36" s="332"/>
      <c r="JSW36" s="332"/>
      <c r="JSX36" s="332"/>
      <c r="JSY36" s="332"/>
      <c r="JSZ36" s="332"/>
      <c r="JTA36" s="332"/>
      <c r="JTB36" s="332"/>
      <c r="JTC36" s="332"/>
      <c r="JTD36" s="332"/>
      <c r="JTE36" s="332"/>
      <c r="JTF36" s="332"/>
      <c r="JTG36" s="332"/>
      <c r="JTH36" s="332"/>
      <c r="JTI36" s="332"/>
      <c r="JTJ36" s="332"/>
      <c r="JTK36" s="332"/>
      <c r="JTL36" s="332"/>
      <c r="JTM36" s="332"/>
      <c r="JTN36" s="332"/>
      <c r="JTO36" s="332"/>
      <c r="JTP36" s="332"/>
      <c r="JTQ36" s="332"/>
      <c r="JTR36" s="332"/>
      <c r="JTS36" s="332"/>
      <c r="JTT36" s="332"/>
      <c r="JTU36" s="332"/>
      <c r="JTV36" s="332"/>
      <c r="JTW36" s="332"/>
      <c r="JTX36" s="332"/>
      <c r="JTY36" s="332"/>
      <c r="JTZ36" s="332"/>
      <c r="JUA36" s="332"/>
      <c r="JUB36" s="332"/>
      <c r="JUC36" s="332"/>
      <c r="JUD36" s="332"/>
      <c r="JUE36" s="332"/>
      <c r="JUF36" s="332"/>
      <c r="JUG36" s="332"/>
      <c r="JUH36" s="332"/>
      <c r="JUI36" s="332"/>
      <c r="JUJ36" s="332"/>
      <c r="JUK36" s="332"/>
      <c r="JUL36" s="332"/>
      <c r="JUM36" s="332"/>
      <c r="JUN36" s="332"/>
      <c r="JUO36" s="332"/>
      <c r="JUP36" s="332"/>
      <c r="JUQ36" s="332"/>
      <c r="JUR36" s="332"/>
      <c r="JUS36" s="332"/>
      <c r="JUT36" s="332"/>
      <c r="JUU36" s="332"/>
      <c r="JUV36" s="332"/>
      <c r="JUW36" s="332"/>
      <c r="JUX36" s="332"/>
      <c r="JUY36" s="332"/>
      <c r="JUZ36" s="332"/>
      <c r="JVA36" s="332"/>
      <c r="JVB36" s="332"/>
      <c r="JVC36" s="332"/>
      <c r="JVD36" s="332"/>
      <c r="JVE36" s="332"/>
      <c r="JVF36" s="332"/>
      <c r="JVG36" s="332"/>
      <c r="JVH36" s="332"/>
      <c r="JVI36" s="332"/>
      <c r="JVJ36" s="332"/>
      <c r="JVK36" s="332"/>
      <c r="JVL36" s="332"/>
      <c r="JVM36" s="332"/>
      <c r="JVN36" s="332"/>
      <c r="JVO36" s="332"/>
      <c r="JVP36" s="332"/>
      <c r="JVQ36" s="332"/>
      <c r="JVR36" s="332"/>
      <c r="JVS36" s="332"/>
      <c r="JVT36" s="332"/>
      <c r="JVU36" s="332"/>
      <c r="JVV36" s="332"/>
      <c r="JVW36" s="332"/>
      <c r="JVX36" s="332"/>
      <c r="JVY36" s="332"/>
      <c r="JVZ36" s="332"/>
      <c r="JWA36" s="332"/>
      <c r="JWB36" s="332"/>
      <c r="JWC36" s="332"/>
      <c r="JWD36" s="332"/>
      <c r="JWE36" s="332"/>
      <c r="JWF36" s="332"/>
      <c r="JWG36" s="332"/>
      <c r="JWH36" s="332"/>
      <c r="JWI36" s="332"/>
      <c r="JWJ36" s="332"/>
      <c r="JWK36" s="332"/>
      <c r="JWL36" s="332"/>
      <c r="JWM36" s="332"/>
      <c r="JWN36" s="332"/>
      <c r="JWO36" s="332"/>
      <c r="JWP36" s="332"/>
      <c r="JWQ36" s="332"/>
      <c r="JWR36" s="332"/>
      <c r="JWS36" s="332"/>
      <c r="JWT36" s="332"/>
      <c r="JWU36" s="332"/>
      <c r="JWV36" s="332"/>
      <c r="JWW36" s="332"/>
      <c r="JWX36" s="332"/>
      <c r="JWY36" s="332"/>
      <c r="JWZ36" s="332"/>
      <c r="JXA36" s="332"/>
      <c r="JXB36" s="332"/>
      <c r="JXC36" s="332"/>
      <c r="JXD36" s="332"/>
      <c r="JXE36" s="332"/>
      <c r="JXF36" s="332"/>
      <c r="JXG36" s="332"/>
      <c r="JXH36" s="332"/>
      <c r="JXI36" s="332"/>
      <c r="JXJ36" s="332"/>
      <c r="JXK36" s="332"/>
      <c r="JXL36" s="332"/>
      <c r="JXM36" s="332"/>
      <c r="JXN36" s="332"/>
      <c r="JXO36" s="332"/>
      <c r="JXP36" s="332"/>
      <c r="JXQ36" s="332"/>
      <c r="JXR36" s="332"/>
      <c r="JXS36" s="332"/>
      <c r="JXT36" s="332"/>
      <c r="JXU36" s="332"/>
      <c r="JXV36" s="332"/>
      <c r="JXW36" s="332"/>
      <c r="JXX36" s="332"/>
      <c r="JXY36" s="332"/>
      <c r="JXZ36" s="332"/>
      <c r="JYA36" s="332"/>
      <c r="JYB36" s="332"/>
      <c r="JYC36" s="332"/>
      <c r="JYD36" s="332"/>
      <c r="JYE36" s="332"/>
      <c r="JYF36" s="332"/>
      <c r="JYG36" s="332"/>
      <c r="JYH36" s="332"/>
      <c r="JYI36" s="332"/>
      <c r="JYJ36" s="332"/>
      <c r="JYK36" s="332"/>
      <c r="JYL36" s="332"/>
      <c r="JYM36" s="332"/>
      <c r="JYN36" s="332"/>
      <c r="JYO36" s="332"/>
      <c r="JYP36" s="332"/>
      <c r="JYQ36" s="332"/>
      <c r="JYR36" s="332"/>
      <c r="JYS36" s="332"/>
      <c r="JYT36" s="332"/>
      <c r="JYU36" s="332"/>
      <c r="JYV36" s="332"/>
      <c r="JYW36" s="332"/>
      <c r="JYX36" s="332"/>
      <c r="JYY36" s="332"/>
      <c r="JYZ36" s="332"/>
      <c r="JZA36" s="332"/>
      <c r="JZB36" s="332"/>
      <c r="JZC36" s="332"/>
      <c r="JZD36" s="332"/>
      <c r="JZE36" s="332"/>
      <c r="JZF36" s="332"/>
      <c r="JZG36" s="332"/>
      <c r="JZH36" s="332"/>
      <c r="JZI36" s="332"/>
      <c r="JZJ36" s="332"/>
      <c r="JZK36" s="332"/>
      <c r="JZL36" s="332"/>
      <c r="JZM36" s="332"/>
      <c r="JZN36" s="332"/>
      <c r="JZO36" s="332"/>
      <c r="JZP36" s="332"/>
      <c r="JZQ36" s="332"/>
      <c r="JZR36" s="332"/>
      <c r="JZS36" s="332"/>
      <c r="JZT36" s="332"/>
      <c r="JZU36" s="332"/>
      <c r="JZV36" s="332"/>
      <c r="JZW36" s="332"/>
      <c r="JZX36" s="332"/>
      <c r="JZY36" s="332"/>
      <c r="JZZ36" s="332"/>
      <c r="KAA36" s="332"/>
      <c r="KAB36" s="332"/>
      <c r="KAC36" s="332"/>
      <c r="KAD36" s="332"/>
      <c r="KAE36" s="332"/>
      <c r="KAF36" s="332"/>
      <c r="KAG36" s="332"/>
      <c r="KAH36" s="332"/>
      <c r="KAI36" s="332"/>
      <c r="KAJ36" s="332"/>
      <c r="KAK36" s="332"/>
      <c r="KAL36" s="332"/>
      <c r="KAM36" s="332"/>
      <c r="KAN36" s="332"/>
      <c r="KAO36" s="332"/>
      <c r="KAP36" s="332"/>
      <c r="KAQ36" s="332"/>
      <c r="KAR36" s="332"/>
      <c r="KAS36" s="332"/>
      <c r="KAT36" s="332"/>
      <c r="KAU36" s="332"/>
      <c r="KAV36" s="332"/>
      <c r="KAW36" s="332"/>
      <c r="KAX36" s="332"/>
      <c r="KAY36" s="332"/>
      <c r="KAZ36" s="332"/>
      <c r="KBA36" s="332"/>
      <c r="KBB36" s="332"/>
      <c r="KBC36" s="332"/>
      <c r="KBD36" s="332"/>
      <c r="KBE36" s="332"/>
      <c r="KBF36" s="332"/>
      <c r="KBG36" s="332"/>
      <c r="KBH36" s="332"/>
      <c r="KBI36" s="332"/>
      <c r="KBJ36" s="332"/>
      <c r="KBK36" s="332"/>
      <c r="KBL36" s="332"/>
      <c r="KBM36" s="332"/>
      <c r="KBN36" s="332"/>
      <c r="KBO36" s="332"/>
      <c r="KBP36" s="332"/>
      <c r="KBQ36" s="332"/>
      <c r="KBR36" s="332"/>
      <c r="KBS36" s="332"/>
      <c r="KBT36" s="332"/>
      <c r="KBU36" s="332"/>
      <c r="KBV36" s="332"/>
      <c r="KBW36" s="332"/>
      <c r="KBX36" s="332"/>
      <c r="KBY36" s="332"/>
      <c r="KBZ36" s="332"/>
      <c r="KCA36" s="332"/>
      <c r="KCB36" s="332"/>
      <c r="KCC36" s="332"/>
      <c r="KCD36" s="332"/>
      <c r="KCE36" s="332"/>
      <c r="KCF36" s="332"/>
      <c r="KCG36" s="332"/>
      <c r="KCH36" s="332"/>
      <c r="KCI36" s="332"/>
      <c r="KCJ36" s="332"/>
      <c r="KCK36" s="332"/>
      <c r="KCL36" s="332"/>
      <c r="KCM36" s="332"/>
      <c r="KCN36" s="332"/>
      <c r="KCO36" s="332"/>
      <c r="KCP36" s="332"/>
      <c r="KCQ36" s="332"/>
      <c r="KCR36" s="332"/>
      <c r="KCS36" s="332"/>
      <c r="KCT36" s="332"/>
      <c r="KCU36" s="332"/>
      <c r="KCV36" s="332"/>
      <c r="KCW36" s="332"/>
      <c r="KCX36" s="332"/>
      <c r="KCY36" s="332"/>
      <c r="KCZ36" s="332"/>
      <c r="KDA36" s="332"/>
      <c r="KDB36" s="332"/>
      <c r="KDC36" s="332"/>
      <c r="KDD36" s="332"/>
      <c r="KDE36" s="332"/>
      <c r="KDF36" s="332"/>
      <c r="KDG36" s="332"/>
      <c r="KDH36" s="332"/>
      <c r="KDI36" s="332"/>
      <c r="KDJ36" s="332"/>
      <c r="KDK36" s="332"/>
      <c r="KDL36" s="332"/>
      <c r="KDM36" s="332"/>
      <c r="KDN36" s="332"/>
      <c r="KDO36" s="332"/>
      <c r="KDP36" s="332"/>
      <c r="KDQ36" s="332"/>
      <c r="KDR36" s="332"/>
      <c r="KDS36" s="332"/>
      <c r="KDT36" s="332"/>
      <c r="KDU36" s="332"/>
      <c r="KDV36" s="332"/>
      <c r="KDW36" s="332"/>
      <c r="KDX36" s="332"/>
      <c r="KDY36" s="332"/>
      <c r="KDZ36" s="332"/>
      <c r="KEA36" s="332"/>
      <c r="KEB36" s="332"/>
      <c r="KEC36" s="332"/>
      <c r="KED36" s="332"/>
      <c r="KEE36" s="332"/>
      <c r="KEF36" s="332"/>
      <c r="KEG36" s="332"/>
      <c r="KEH36" s="332"/>
      <c r="KEI36" s="332"/>
      <c r="KEJ36" s="332"/>
      <c r="KEK36" s="332"/>
      <c r="KEL36" s="332"/>
      <c r="KEM36" s="332"/>
      <c r="KEN36" s="332"/>
      <c r="KEO36" s="332"/>
      <c r="KEP36" s="332"/>
      <c r="KEQ36" s="332"/>
      <c r="KER36" s="332"/>
      <c r="KES36" s="332"/>
      <c r="KET36" s="332"/>
      <c r="KEU36" s="332"/>
      <c r="KEV36" s="332"/>
      <c r="KEW36" s="332"/>
      <c r="KEX36" s="332"/>
      <c r="KEY36" s="332"/>
      <c r="KEZ36" s="332"/>
      <c r="KFA36" s="332"/>
      <c r="KFB36" s="332"/>
      <c r="KFC36" s="332"/>
      <c r="KFD36" s="332"/>
      <c r="KFE36" s="332"/>
      <c r="KFF36" s="332"/>
      <c r="KFG36" s="332"/>
      <c r="KFH36" s="332"/>
      <c r="KFI36" s="332"/>
      <c r="KFJ36" s="332"/>
      <c r="KFK36" s="332"/>
      <c r="KFL36" s="332"/>
      <c r="KFM36" s="332"/>
      <c r="KFN36" s="332"/>
      <c r="KFO36" s="332"/>
      <c r="KFP36" s="332"/>
      <c r="KFQ36" s="332"/>
      <c r="KFR36" s="332"/>
      <c r="KFS36" s="332"/>
      <c r="KFT36" s="332"/>
      <c r="KFU36" s="332"/>
      <c r="KFV36" s="332"/>
      <c r="KFW36" s="332"/>
      <c r="KFX36" s="332"/>
      <c r="KFY36" s="332"/>
      <c r="KFZ36" s="332"/>
      <c r="KGA36" s="332"/>
      <c r="KGB36" s="332"/>
      <c r="KGC36" s="332"/>
      <c r="KGD36" s="332"/>
      <c r="KGE36" s="332"/>
      <c r="KGF36" s="332"/>
      <c r="KGG36" s="332"/>
      <c r="KGH36" s="332"/>
      <c r="KGI36" s="332"/>
      <c r="KGJ36" s="332"/>
      <c r="KGK36" s="332"/>
      <c r="KGL36" s="332"/>
      <c r="KGM36" s="332"/>
      <c r="KGN36" s="332"/>
      <c r="KGO36" s="332"/>
      <c r="KGP36" s="332"/>
      <c r="KGQ36" s="332"/>
      <c r="KGR36" s="332"/>
      <c r="KGS36" s="332"/>
      <c r="KGT36" s="332"/>
      <c r="KGU36" s="332"/>
      <c r="KGV36" s="332"/>
      <c r="KGW36" s="332"/>
      <c r="KGX36" s="332"/>
      <c r="KGY36" s="332"/>
      <c r="KGZ36" s="332"/>
      <c r="KHA36" s="332"/>
      <c r="KHB36" s="332"/>
      <c r="KHC36" s="332"/>
      <c r="KHD36" s="332"/>
      <c r="KHE36" s="332"/>
      <c r="KHF36" s="332"/>
      <c r="KHG36" s="332"/>
      <c r="KHH36" s="332"/>
      <c r="KHI36" s="332"/>
      <c r="KHJ36" s="332"/>
      <c r="KHK36" s="332"/>
      <c r="KHL36" s="332"/>
      <c r="KHM36" s="332"/>
      <c r="KHN36" s="332"/>
      <c r="KHO36" s="332"/>
      <c r="KHP36" s="332"/>
      <c r="KHQ36" s="332"/>
      <c r="KHR36" s="332"/>
      <c r="KHS36" s="332"/>
      <c r="KHT36" s="332"/>
      <c r="KHU36" s="332"/>
      <c r="KHV36" s="332"/>
      <c r="KHW36" s="332"/>
      <c r="KHX36" s="332"/>
      <c r="KHY36" s="332"/>
      <c r="KHZ36" s="332"/>
      <c r="KIA36" s="332"/>
      <c r="KIB36" s="332"/>
      <c r="KIC36" s="332"/>
      <c r="KID36" s="332"/>
      <c r="KIE36" s="332"/>
      <c r="KIF36" s="332"/>
      <c r="KIG36" s="332"/>
      <c r="KIH36" s="332"/>
      <c r="KII36" s="332"/>
      <c r="KIJ36" s="332"/>
      <c r="KIK36" s="332"/>
      <c r="KIL36" s="332"/>
      <c r="KIM36" s="332"/>
      <c r="KIN36" s="332"/>
      <c r="KIO36" s="332"/>
      <c r="KIP36" s="332"/>
      <c r="KIQ36" s="332"/>
      <c r="KIR36" s="332"/>
      <c r="KIS36" s="332"/>
      <c r="KIT36" s="332"/>
      <c r="KIU36" s="332"/>
      <c r="KIV36" s="332"/>
      <c r="KIW36" s="332"/>
      <c r="KIX36" s="332"/>
      <c r="KIY36" s="332"/>
      <c r="KIZ36" s="332"/>
      <c r="KJA36" s="332"/>
      <c r="KJB36" s="332"/>
      <c r="KJC36" s="332"/>
      <c r="KJD36" s="332"/>
      <c r="KJE36" s="332"/>
      <c r="KJF36" s="332"/>
      <c r="KJG36" s="332"/>
      <c r="KJH36" s="332"/>
      <c r="KJI36" s="332"/>
      <c r="KJJ36" s="332"/>
      <c r="KJK36" s="332"/>
      <c r="KJL36" s="332"/>
      <c r="KJM36" s="332"/>
      <c r="KJN36" s="332"/>
      <c r="KJO36" s="332"/>
      <c r="KJP36" s="332"/>
      <c r="KJQ36" s="332"/>
      <c r="KJR36" s="332"/>
      <c r="KJS36" s="332"/>
      <c r="KJT36" s="332"/>
      <c r="KJU36" s="332"/>
      <c r="KJV36" s="332"/>
      <c r="KJW36" s="332"/>
      <c r="KJX36" s="332"/>
      <c r="KJY36" s="332"/>
      <c r="KJZ36" s="332"/>
      <c r="KKA36" s="332"/>
      <c r="KKB36" s="332"/>
      <c r="KKC36" s="332"/>
      <c r="KKD36" s="332"/>
      <c r="KKE36" s="332"/>
      <c r="KKF36" s="332"/>
      <c r="KKG36" s="332"/>
      <c r="KKH36" s="332"/>
      <c r="KKI36" s="332"/>
      <c r="KKJ36" s="332"/>
      <c r="KKK36" s="332"/>
      <c r="KKL36" s="332"/>
      <c r="KKM36" s="332"/>
      <c r="KKN36" s="332"/>
      <c r="KKO36" s="332"/>
      <c r="KKP36" s="332"/>
      <c r="KKQ36" s="332"/>
      <c r="KKR36" s="332"/>
      <c r="KKS36" s="332"/>
      <c r="KKT36" s="332"/>
      <c r="KKU36" s="332"/>
      <c r="KKV36" s="332"/>
      <c r="KKW36" s="332"/>
      <c r="KKX36" s="332"/>
      <c r="KKY36" s="332"/>
      <c r="KKZ36" s="332"/>
      <c r="KLA36" s="332"/>
      <c r="KLB36" s="332"/>
      <c r="KLC36" s="332"/>
      <c r="KLD36" s="332"/>
      <c r="KLE36" s="332"/>
      <c r="KLF36" s="332"/>
      <c r="KLG36" s="332"/>
      <c r="KLH36" s="332"/>
      <c r="KLI36" s="332"/>
      <c r="KLJ36" s="332"/>
      <c r="KLK36" s="332"/>
      <c r="KLL36" s="332"/>
      <c r="KLM36" s="332"/>
      <c r="KLN36" s="332"/>
      <c r="KLO36" s="332"/>
      <c r="KLP36" s="332"/>
      <c r="KLQ36" s="332"/>
      <c r="KLR36" s="332"/>
      <c r="KLS36" s="332"/>
      <c r="KLT36" s="332"/>
      <c r="KLU36" s="332"/>
      <c r="KLV36" s="332"/>
      <c r="KLW36" s="332"/>
      <c r="KLX36" s="332"/>
      <c r="KLY36" s="332"/>
      <c r="KLZ36" s="332"/>
      <c r="KMA36" s="332"/>
      <c r="KMB36" s="332"/>
      <c r="KMC36" s="332"/>
      <c r="KMD36" s="332"/>
      <c r="KME36" s="332"/>
      <c r="KMF36" s="332"/>
      <c r="KMG36" s="332"/>
      <c r="KMH36" s="332"/>
      <c r="KMI36" s="332"/>
      <c r="KMJ36" s="332"/>
      <c r="KMK36" s="332"/>
      <c r="KML36" s="332"/>
      <c r="KMM36" s="332"/>
      <c r="KMN36" s="332"/>
      <c r="KMO36" s="332"/>
      <c r="KMP36" s="332"/>
      <c r="KMQ36" s="332"/>
      <c r="KMR36" s="332"/>
      <c r="KMS36" s="332"/>
      <c r="KMT36" s="332"/>
      <c r="KMU36" s="332"/>
      <c r="KMV36" s="332"/>
      <c r="KMW36" s="332"/>
      <c r="KMX36" s="332"/>
      <c r="KMY36" s="332"/>
      <c r="KMZ36" s="332"/>
      <c r="KNA36" s="332"/>
      <c r="KNB36" s="332"/>
      <c r="KNC36" s="332"/>
      <c r="KND36" s="332"/>
      <c r="KNE36" s="332"/>
      <c r="KNF36" s="332"/>
      <c r="KNG36" s="332"/>
      <c r="KNH36" s="332"/>
      <c r="KNI36" s="332"/>
      <c r="KNJ36" s="332"/>
      <c r="KNK36" s="332"/>
      <c r="KNL36" s="332"/>
      <c r="KNM36" s="332"/>
      <c r="KNN36" s="332"/>
      <c r="KNO36" s="332"/>
      <c r="KNP36" s="332"/>
      <c r="KNQ36" s="332"/>
      <c r="KNR36" s="332"/>
      <c r="KNS36" s="332"/>
      <c r="KNT36" s="332"/>
      <c r="KNU36" s="332"/>
      <c r="KNV36" s="332"/>
      <c r="KNW36" s="332"/>
      <c r="KNX36" s="332"/>
      <c r="KNY36" s="332"/>
      <c r="KNZ36" s="332"/>
      <c r="KOA36" s="332"/>
      <c r="KOB36" s="332"/>
      <c r="KOC36" s="332"/>
      <c r="KOD36" s="332"/>
      <c r="KOE36" s="332"/>
      <c r="KOF36" s="332"/>
      <c r="KOG36" s="332"/>
      <c r="KOH36" s="332"/>
      <c r="KOI36" s="332"/>
      <c r="KOJ36" s="332"/>
      <c r="KOK36" s="332"/>
      <c r="KOL36" s="332"/>
      <c r="KOM36" s="332"/>
      <c r="KON36" s="332"/>
      <c r="KOO36" s="332"/>
      <c r="KOP36" s="332"/>
      <c r="KOQ36" s="332"/>
      <c r="KOR36" s="332"/>
      <c r="KOS36" s="332"/>
      <c r="KOT36" s="332"/>
      <c r="KOU36" s="332"/>
      <c r="KOV36" s="332"/>
      <c r="KOW36" s="332"/>
      <c r="KOX36" s="332"/>
      <c r="KOY36" s="332"/>
      <c r="KOZ36" s="332"/>
      <c r="KPA36" s="332"/>
      <c r="KPB36" s="332"/>
      <c r="KPC36" s="332"/>
      <c r="KPD36" s="332"/>
      <c r="KPE36" s="332"/>
      <c r="KPF36" s="332"/>
      <c r="KPG36" s="332"/>
      <c r="KPH36" s="332"/>
      <c r="KPI36" s="332"/>
      <c r="KPJ36" s="332"/>
      <c r="KPK36" s="332"/>
      <c r="KPL36" s="332"/>
      <c r="KPM36" s="332"/>
      <c r="KPN36" s="332"/>
      <c r="KPO36" s="332"/>
      <c r="KPP36" s="332"/>
      <c r="KPQ36" s="332"/>
      <c r="KPR36" s="332"/>
      <c r="KPS36" s="332"/>
      <c r="KPT36" s="332"/>
      <c r="KPU36" s="332"/>
      <c r="KPV36" s="332"/>
      <c r="KPW36" s="332"/>
      <c r="KPX36" s="332"/>
      <c r="KPY36" s="332"/>
      <c r="KPZ36" s="332"/>
      <c r="KQA36" s="332"/>
      <c r="KQB36" s="332"/>
      <c r="KQC36" s="332"/>
      <c r="KQD36" s="332"/>
      <c r="KQE36" s="332"/>
      <c r="KQF36" s="332"/>
      <c r="KQG36" s="332"/>
      <c r="KQH36" s="332"/>
      <c r="KQI36" s="332"/>
      <c r="KQJ36" s="332"/>
      <c r="KQK36" s="332"/>
      <c r="KQL36" s="332"/>
      <c r="KQM36" s="332"/>
      <c r="KQN36" s="332"/>
      <c r="KQO36" s="332"/>
      <c r="KQP36" s="332"/>
      <c r="KQQ36" s="332"/>
      <c r="KQR36" s="332"/>
      <c r="KQS36" s="332"/>
      <c r="KQT36" s="332"/>
      <c r="KQU36" s="332"/>
      <c r="KQV36" s="332"/>
      <c r="KQW36" s="332"/>
      <c r="KQX36" s="332"/>
      <c r="KQY36" s="332"/>
      <c r="KQZ36" s="332"/>
      <c r="KRA36" s="332"/>
      <c r="KRB36" s="332"/>
      <c r="KRC36" s="332"/>
      <c r="KRD36" s="332"/>
      <c r="KRE36" s="332"/>
      <c r="KRF36" s="332"/>
      <c r="KRG36" s="332"/>
      <c r="KRH36" s="332"/>
      <c r="KRI36" s="332"/>
      <c r="KRJ36" s="332"/>
      <c r="KRK36" s="332"/>
      <c r="KRL36" s="332"/>
      <c r="KRM36" s="332"/>
      <c r="KRN36" s="332"/>
      <c r="KRO36" s="332"/>
      <c r="KRP36" s="332"/>
      <c r="KRQ36" s="332"/>
      <c r="KRR36" s="332"/>
      <c r="KRS36" s="332"/>
      <c r="KRT36" s="332"/>
      <c r="KRU36" s="332"/>
      <c r="KRV36" s="332"/>
      <c r="KRW36" s="332"/>
      <c r="KRX36" s="332"/>
      <c r="KRY36" s="332"/>
      <c r="KRZ36" s="332"/>
      <c r="KSA36" s="332"/>
      <c r="KSB36" s="332"/>
      <c r="KSC36" s="332"/>
      <c r="KSD36" s="332"/>
      <c r="KSE36" s="332"/>
      <c r="KSF36" s="332"/>
      <c r="KSG36" s="332"/>
      <c r="KSH36" s="332"/>
      <c r="KSI36" s="332"/>
      <c r="KSJ36" s="332"/>
      <c r="KSK36" s="332"/>
      <c r="KSL36" s="332"/>
      <c r="KSM36" s="332"/>
      <c r="KSN36" s="332"/>
      <c r="KSO36" s="332"/>
      <c r="KSP36" s="332"/>
      <c r="KSQ36" s="332"/>
      <c r="KSR36" s="332"/>
      <c r="KSS36" s="332"/>
      <c r="KST36" s="332"/>
      <c r="KSU36" s="332"/>
      <c r="KSV36" s="332"/>
      <c r="KSW36" s="332"/>
      <c r="KSX36" s="332"/>
      <c r="KSY36" s="332"/>
      <c r="KSZ36" s="332"/>
      <c r="KTA36" s="332"/>
      <c r="KTB36" s="332"/>
      <c r="KTC36" s="332"/>
      <c r="KTD36" s="332"/>
      <c r="KTE36" s="332"/>
      <c r="KTF36" s="332"/>
      <c r="KTG36" s="332"/>
      <c r="KTH36" s="332"/>
      <c r="KTI36" s="332"/>
      <c r="KTJ36" s="332"/>
      <c r="KTK36" s="332"/>
      <c r="KTL36" s="332"/>
      <c r="KTM36" s="332"/>
      <c r="KTN36" s="332"/>
      <c r="KTO36" s="332"/>
      <c r="KTP36" s="332"/>
      <c r="KTQ36" s="332"/>
      <c r="KTR36" s="332"/>
      <c r="KTS36" s="332"/>
      <c r="KTT36" s="332"/>
      <c r="KTU36" s="332"/>
      <c r="KTV36" s="332"/>
      <c r="KTW36" s="332"/>
      <c r="KTX36" s="332"/>
      <c r="KTY36" s="332"/>
      <c r="KTZ36" s="332"/>
      <c r="KUA36" s="332"/>
      <c r="KUB36" s="332"/>
      <c r="KUC36" s="332"/>
      <c r="KUD36" s="332"/>
      <c r="KUE36" s="332"/>
      <c r="KUF36" s="332"/>
      <c r="KUG36" s="332"/>
      <c r="KUH36" s="332"/>
      <c r="KUI36" s="332"/>
      <c r="KUJ36" s="332"/>
      <c r="KUK36" s="332"/>
      <c r="KUL36" s="332"/>
      <c r="KUM36" s="332"/>
      <c r="KUN36" s="332"/>
      <c r="KUO36" s="332"/>
      <c r="KUP36" s="332"/>
      <c r="KUQ36" s="332"/>
      <c r="KUR36" s="332"/>
      <c r="KUS36" s="332"/>
      <c r="KUT36" s="332"/>
      <c r="KUU36" s="332"/>
      <c r="KUV36" s="332"/>
      <c r="KUW36" s="332"/>
      <c r="KUX36" s="332"/>
      <c r="KUY36" s="332"/>
      <c r="KUZ36" s="332"/>
      <c r="KVA36" s="332"/>
      <c r="KVB36" s="332"/>
      <c r="KVC36" s="332"/>
      <c r="KVD36" s="332"/>
      <c r="KVE36" s="332"/>
      <c r="KVF36" s="332"/>
      <c r="KVG36" s="332"/>
      <c r="KVH36" s="332"/>
      <c r="KVI36" s="332"/>
      <c r="KVJ36" s="332"/>
      <c r="KVK36" s="332"/>
      <c r="KVL36" s="332"/>
      <c r="KVM36" s="332"/>
      <c r="KVN36" s="332"/>
      <c r="KVO36" s="332"/>
      <c r="KVP36" s="332"/>
      <c r="KVQ36" s="332"/>
      <c r="KVR36" s="332"/>
      <c r="KVS36" s="332"/>
      <c r="KVT36" s="332"/>
      <c r="KVU36" s="332"/>
      <c r="KVV36" s="332"/>
      <c r="KVW36" s="332"/>
      <c r="KVX36" s="332"/>
      <c r="KVY36" s="332"/>
      <c r="KVZ36" s="332"/>
      <c r="KWA36" s="332"/>
      <c r="KWB36" s="332"/>
      <c r="KWC36" s="332"/>
      <c r="KWD36" s="332"/>
      <c r="KWE36" s="332"/>
      <c r="KWF36" s="332"/>
      <c r="KWG36" s="332"/>
      <c r="KWH36" s="332"/>
      <c r="KWI36" s="332"/>
      <c r="KWJ36" s="332"/>
      <c r="KWK36" s="332"/>
      <c r="KWL36" s="332"/>
      <c r="KWM36" s="332"/>
      <c r="KWN36" s="332"/>
      <c r="KWO36" s="332"/>
      <c r="KWP36" s="332"/>
      <c r="KWQ36" s="332"/>
      <c r="KWR36" s="332"/>
      <c r="KWS36" s="332"/>
      <c r="KWT36" s="332"/>
      <c r="KWU36" s="332"/>
      <c r="KWV36" s="332"/>
      <c r="KWW36" s="332"/>
      <c r="KWX36" s="332"/>
      <c r="KWY36" s="332"/>
      <c r="KWZ36" s="332"/>
      <c r="KXA36" s="332"/>
      <c r="KXB36" s="332"/>
      <c r="KXC36" s="332"/>
      <c r="KXD36" s="332"/>
      <c r="KXE36" s="332"/>
      <c r="KXF36" s="332"/>
      <c r="KXG36" s="332"/>
      <c r="KXH36" s="332"/>
      <c r="KXI36" s="332"/>
      <c r="KXJ36" s="332"/>
      <c r="KXK36" s="332"/>
      <c r="KXL36" s="332"/>
      <c r="KXM36" s="332"/>
      <c r="KXN36" s="332"/>
      <c r="KXO36" s="332"/>
      <c r="KXP36" s="332"/>
      <c r="KXQ36" s="332"/>
      <c r="KXR36" s="332"/>
      <c r="KXS36" s="332"/>
      <c r="KXT36" s="332"/>
      <c r="KXU36" s="332"/>
      <c r="KXV36" s="332"/>
      <c r="KXW36" s="332"/>
      <c r="KXX36" s="332"/>
      <c r="KXY36" s="332"/>
      <c r="KXZ36" s="332"/>
      <c r="KYA36" s="332"/>
      <c r="KYB36" s="332"/>
      <c r="KYC36" s="332"/>
      <c r="KYD36" s="332"/>
      <c r="KYE36" s="332"/>
      <c r="KYF36" s="332"/>
      <c r="KYG36" s="332"/>
      <c r="KYH36" s="332"/>
      <c r="KYI36" s="332"/>
      <c r="KYJ36" s="332"/>
      <c r="KYK36" s="332"/>
      <c r="KYL36" s="332"/>
      <c r="KYM36" s="332"/>
      <c r="KYN36" s="332"/>
      <c r="KYO36" s="332"/>
      <c r="KYP36" s="332"/>
      <c r="KYQ36" s="332"/>
      <c r="KYR36" s="332"/>
      <c r="KYS36" s="332"/>
      <c r="KYT36" s="332"/>
      <c r="KYU36" s="332"/>
      <c r="KYV36" s="332"/>
      <c r="KYW36" s="332"/>
      <c r="KYX36" s="332"/>
      <c r="KYY36" s="332"/>
      <c r="KYZ36" s="332"/>
      <c r="KZA36" s="332"/>
      <c r="KZB36" s="332"/>
      <c r="KZC36" s="332"/>
      <c r="KZD36" s="332"/>
      <c r="KZE36" s="332"/>
      <c r="KZF36" s="332"/>
      <c r="KZG36" s="332"/>
      <c r="KZH36" s="332"/>
      <c r="KZI36" s="332"/>
      <c r="KZJ36" s="332"/>
      <c r="KZK36" s="332"/>
      <c r="KZL36" s="332"/>
      <c r="KZM36" s="332"/>
      <c r="KZN36" s="332"/>
      <c r="KZO36" s="332"/>
      <c r="KZP36" s="332"/>
      <c r="KZQ36" s="332"/>
      <c r="KZR36" s="332"/>
      <c r="KZS36" s="332"/>
      <c r="KZT36" s="332"/>
      <c r="KZU36" s="332"/>
      <c r="KZV36" s="332"/>
      <c r="KZW36" s="332"/>
      <c r="KZX36" s="332"/>
      <c r="KZY36" s="332"/>
      <c r="KZZ36" s="332"/>
      <c r="LAA36" s="332"/>
      <c r="LAB36" s="332"/>
      <c r="LAC36" s="332"/>
      <c r="LAD36" s="332"/>
      <c r="LAE36" s="332"/>
      <c r="LAF36" s="332"/>
      <c r="LAG36" s="332"/>
      <c r="LAH36" s="332"/>
      <c r="LAI36" s="332"/>
      <c r="LAJ36" s="332"/>
      <c r="LAK36" s="332"/>
      <c r="LAL36" s="332"/>
      <c r="LAM36" s="332"/>
      <c r="LAN36" s="332"/>
      <c r="LAO36" s="332"/>
      <c r="LAP36" s="332"/>
      <c r="LAQ36" s="332"/>
      <c r="LAR36" s="332"/>
      <c r="LAS36" s="332"/>
      <c r="LAT36" s="332"/>
      <c r="LAU36" s="332"/>
      <c r="LAV36" s="332"/>
      <c r="LAW36" s="332"/>
      <c r="LAX36" s="332"/>
      <c r="LAY36" s="332"/>
      <c r="LAZ36" s="332"/>
      <c r="LBA36" s="332"/>
      <c r="LBB36" s="332"/>
      <c r="LBC36" s="332"/>
      <c r="LBD36" s="332"/>
      <c r="LBE36" s="332"/>
      <c r="LBF36" s="332"/>
      <c r="LBG36" s="332"/>
      <c r="LBH36" s="332"/>
      <c r="LBI36" s="332"/>
      <c r="LBJ36" s="332"/>
      <c r="LBK36" s="332"/>
      <c r="LBL36" s="332"/>
      <c r="LBM36" s="332"/>
      <c r="LBN36" s="332"/>
      <c r="LBO36" s="332"/>
      <c r="LBP36" s="332"/>
      <c r="LBQ36" s="332"/>
      <c r="LBR36" s="332"/>
      <c r="LBS36" s="332"/>
      <c r="LBT36" s="332"/>
      <c r="LBU36" s="332"/>
      <c r="LBV36" s="332"/>
      <c r="LBW36" s="332"/>
      <c r="LBX36" s="332"/>
      <c r="LBY36" s="332"/>
      <c r="LBZ36" s="332"/>
      <c r="LCA36" s="332"/>
      <c r="LCB36" s="332"/>
      <c r="LCC36" s="332"/>
      <c r="LCD36" s="332"/>
      <c r="LCE36" s="332"/>
      <c r="LCF36" s="332"/>
      <c r="LCG36" s="332"/>
      <c r="LCH36" s="332"/>
      <c r="LCI36" s="332"/>
      <c r="LCJ36" s="332"/>
      <c r="LCK36" s="332"/>
      <c r="LCL36" s="332"/>
      <c r="LCM36" s="332"/>
      <c r="LCN36" s="332"/>
      <c r="LCO36" s="332"/>
      <c r="LCP36" s="332"/>
      <c r="LCQ36" s="332"/>
      <c r="LCR36" s="332"/>
      <c r="LCS36" s="332"/>
      <c r="LCT36" s="332"/>
      <c r="LCU36" s="332"/>
      <c r="LCV36" s="332"/>
      <c r="LCW36" s="332"/>
      <c r="LCX36" s="332"/>
      <c r="LCY36" s="332"/>
      <c r="LCZ36" s="332"/>
      <c r="LDA36" s="332"/>
      <c r="LDB36" s="332"/>
      <c r="LDC36" s="332"/>
      <c r="LDD36" s="332"/>
      <c r="LDE36" s="332"/>
      <c r="LDF36" s="332"/>
      <c r="LDG36" s="332"/>
      <c r="LDH36" s="332"/>
      <c r="LDI36" s="332"/>
      <c r="LDJ36" s="332"/>
      <c r="LDK36" s="332"/>
      <c r="LDL36" s="332"/>
      <c r="LDM36" s="332"/>
      <c r="LDN36" s="332"/>
      <c r="LDO36" s="332"/>
      <c r="LDP36" s="332"/>
      <c r="LDQ36" s="332"/>
      <c r="LDR36" s="332"/>
      <c r="LDS36" s="332"/>
      <c r="LDT36" s="332"/>
      <c r="LDU36" s="332"/>
      <c r="LDV36" s="332"/>
      <c r="LDW36" s="332"/>
      <c r="LDX36" s="332"/>
      <c r="LDY36" s="332"/>
      <c r="LDZ36" s="332"/>
      <c r="LEA36" s="332"/>
      <c r="LEB36" s="332"/>
      <c r="LEC36" s="332"/>
      <c r="LED36" s="332"/>
      <c r="LEE36" s="332"/>
      <c r="LEF36" s="332"/>
      <c r="LEG36" s="332"/>
      <c r="LEH36" s="332"/>
      <c r="LEI36" s="332"/>
      <c r="LEJ36" s="332"/>
      <c r="LEK36" s="332"/>
      <c r="LEL36" s="332"/>
      <c r="LEM36" s="332"/>
      <c r="LEN36" s="332"/>
      <c r="LEO36" s="332"/>
      <c r="LEP36" s="332"/>
      <c r="LEQ36" s="332"/>
      <c r="LER36" s="332"/>
      <c r="LES36" s="332"/>
      <c r="LET36" s="332"/>
      <c r="LEU36" s="332"/>
      <c r="LEV36" s="332"/>
      <c r="LEW36" s="332"/>
      <c r="LEX36" s="332"/>
      <c r="LEY36" s="332"/>
      <c r="LEZ36" s="332"/>
      <c r="LFA36" s="332"/>
      <c r="LFB36" s="332"/>
      <c r="LFC36" s="332"/>
      <c r="LFD36" s="332"/>
      <c r="LFE36" s="332"/>
      <c r="LFF36" s="332"/>
      <c r="LFG36" s="332"/>
      <c r="LFH36" s="332"/>
      <c r="LFI36" s="332"/>
      <c r="LFJ36" s="332"/>
      <c r="LFK36" s="332"/>
      <c r="LFL36" s="332"/>
      <c r="LFM36" s="332"/>
      <c r="LFN36" s="332"/>
      <c r="LFO36" s="332"/>
      <c r="LFP36" s="332"/>
      <c r="LFQ36" s="332"/>
      <c r="LFR36" s="332"/>
      <c r="LFS36" s="332"/>
      <c r="LFT36" s="332"/>
      <c r="LFU36" s="332"/>
      <c r="LFV36" s="332"/>
      <c r="LFW36" s="332"/>
      <c r="LFX36" s="332"/>
      <c r="LFY36" s="332"/>
      <c r="LFZ36" s="332"/>
      <c r="LGA36" s="332"/>
      <c r="LGB36" s="332"/>
      <c r="LGC36" s="332"/>
      <c r="LGD36" s="332"/>
      <c r="LGE36" s="332"/>
      <c r="LGF36" s="332"/>
      <c r="LGG36" s="332"/>
      <c r="LGH36" s="332"/>
      <c r="LGI36" s="332"/>
      <c r="LGJ36" s="332"/>
      <c r="LGK36" s="332"/>
      <c r="LGL36" s="332"/>
      <c r="LGM36" s="332"/>
      <c r="LGN36" s="332"/>
      <c r="LGO36" s="332"/>
      <c r="LGP36" s="332"/>
      <c r="LGQ36" s="332"/>
      <c r="LGR36" s="332"/>
      <c r="LGS36" s="332"/>
      <c r="LGT36" s="332"/>
      <c r="LGU36" s="332"/>
      <c r="LGV36" s="332"/>
      <c r="LGW36" s="332"/>
      <c r="LGX36" s="332"/>
      <c r="LGY36" s="332"/>
      <c r="LGZ36" s="332"/>
      <c r="LHA36" s="332"/>
      <c r="LHB36" s="332"/>
      <c r="LHC36" s="332"/>
      <c r="LHD36" s="332"/>
      <c r="LHE36" s="332"/>
      <c r="LHF36" s="332"/>
      <c r="LHG36" s="332"/>
      <c r="LHH36" s="332"/>
      <c r="LHI36" s="332"/>
      <c r="LHJ36" s="332"/>
      <c r="LHK36" s="332"/>
      <c r="LHL36" s="332"/>
      <c r="LHM36" s="332"/>
      <c r="LHN36" s="332"/>
      <c r="LHO36" s="332"/>
      <c r="LHP36" s="332"/>
      <c r="LHQ36" s="332"/>
      <c r="LHR36" s="332"/>
      <c r="LHS36" s="332"/>
      <c r="LHT36" s="332"/>
      <c r="LHU36" s="332"/>
      <c r="LHV36" s="332"/>
      <c r="LHW36" s="332"/>
      <c r="LHX36" s="332"/>
      <c r="LHY36" s="332"/>
      <c r="LHZ36" s="332"/>
      <c r="LIA36" s="332"/>
      <c r="LIB36" s="332"/>
      <c r="LIC36" s="332"/>
      <c r="LID36" s="332"/>
      <c r="LIE36" s="332"/>
      <c r="LIF36" s="332"/>
      <c r="LIG36" s="332"/>
      <c r="LIH36" s="332"/>
      <c r="LII36" s="332"/>
      <c r="LIJ36" s="332"/>
      <c r="LIK36" s="332"/>
      <c r="LIL36" s="332"/>
      <c r="LIM36" s="332"/>
      <c r="LIN36" s="332"/>
      <c r="LIO36" s="332"/>
      <c r="LIP36" s="332"/>
      <c r="LIQ36" s="332"/>
      <c r="LIR36" s="332"/>
      <c r="LIS36" s="332"/>
      <c r="LIT36" s="332"/>
      <c r="LIU36" s="332"/>
      <c r="LIV36" s="332"/>
      <c r="LIW36" s="332"/>
      <c r="LIX36" s="332"/>
      <c r="LIY36" s="332"/>
      <c r="LIZ36" s="332"/>
      <c r="LJA36" s="332"/>
      <c r="LJB36" s="332"/>
      <c r="LJC36" s="332"/>
      <c r="LJD36" s="332"/>
      <c r="LJE36" s="332"/>
      <c r="LJF36" s="332"/>
      <c r="LJG36" s="332"/>
      <c r="LJH36" s="332"/>
      <c r="LJI36" s="332"/>
      <c r="LJJ36" s="332"/>
      <c r="LJK36" s="332"/>
      <c r="LJL36" s="332"/>
      <c r="LJM36" s="332"/>
      <c r="LJN36" s="332"/>
      <c r="LJO36" s="332"/>
      <c r="LJP36" s="332"/>
      <c r="LJQ36" s="332"/>
      <c r="LJR36" s="332"/>
      <c r="LJS36" s="332"/>
      <c r="LJT36" s="332"/>
      <c r="LJU36" s="332"/>
      <c r="LJV36" s="332"/>
      <c r="LJW36" s="332"/>
      <c r="LJX36" s="332"/>
      <c r="LJY36" s="332"/>
      <c r="LJZ36" s="332"/>
      <c r="LKA36" s="332"/>
      <c r="LKB36" s="332"/>
      <c r="LKC36" s="332"/>
      <c r="LKD36" s="332"/>
      <c r="LKE36" s="332"/>
      <c r="LKF36" s="332"/>
      <c r="LKG36" s="332"/>
      <c r="LKH36" s="332"/>
      <c r="LKI36" s="332"/>
      <c r="LKJ36" s="332"/>
      <c r="LKK36" s="332"/>
      <c r="LKL36" s="332"/>
      <c r="LKM36" s="332"/>
      <c r="LKN36" s="332"/>
      <c r="LKO36" s="332"/>
      <c r="LKP36" s="332"/>
      <c r="LKQ36" s="332"/>
      <c r="LKR36" s="332"/>
      <c r="LKS36" s="332"/>
      <c r="LKT36" s="332"/>
      <c r="LKU36" s="332"/>
      <c r="LKV36" s="332"/>
      <c r="LKW36" s="332"/>
      <c r="LKX36" s="332"/>
      <c r="LKY36" s="332"/>
      <c r="LKZ36" s="332"/>
      <c r="LLA36" s="332"/>
      <c r="LLB36" s="332"/>
      <c r="LLC36" s="332"/>
      <c r="LLD36" s="332"/>
      <c r="LLE36" s="332"/>
      <c r="LLF36" s="332"/>
      <c r="LLG36" s="332"/>
      <c r="LLH36" s="332"/>
      <c r="LLI36" s="332"/>
      <c r="LLJ36" s="332"/>
      <c r="LLK36" s="332"/>
      <c r="LLL36" s="332"/>
      <c r="LLM36" s="332"/>
      <c r="LLN36" s="332"/>
      <c r="LLO36" s="332"/>
      <c r="LLP36" s="332"/>
      <c r="LLQ36" s="332"/>
      <c r="LLR36" s="332"/>
      <c r="LLS36" s="332"/>
      <c r="LLT36" s="332"/>
      <c r="LLU36" s="332"/>
      <c r="LLV36" s="332"/>
      <c r="LLW36" s="332"/>
      <c r="LLX36" s="332"/>
      <c r="LLY36" s="332"/>
      <c r="LLZ36" s="332"/>
      <c r="LMA36" s="332"/>
      <c r="LMB36" s="332"/>
      <c r="LMC36" s="332"/>
      <c r="LMD36" s="332"/>
      <c r="LME36" s="332"/>
      <c r="LMF36" s="332"/>
      <c r="LMG36" s="332"/>
      <c r="LMH36" s="332"/>
      <c r="LMI36" s="332"/>
      <c r="LMJ36" s="332"/>
      <c r="LMK36" s="332"/>
      <c r="LML36" s="332"/>
      <c r="LMM36" s="332"/>
      <c r="LMN36" s="332"/>
      <c r="LMO36" s="332"/>
      <c r="LMP36" s="332"/>
      <c r="LMQ36" s="332"/>
      <c r="LMR36" s="332"/>
      <c r="LMS36" s="332"/>
      <c r="LMT36" s="332"/>
      <c r="LMU36" s="332"/>
      <c r="LMV36" s="332"/>
      <c r="LMW36" s="332"/>
      <c r="LMX36" s="332"/>
      <c r="LMY36" s="332"/>
      <c r="LMZ36" s="332"/>
      <c r="LNA36" s="332"/>
      <c r="LNB36" s="332"/>
      <c r="LNC36" s="332"/>
      <c r="LND36" s="332"/>
      <c r="LNE36" s="332"/>
      <c r="LNF36" s="332"/>
      <c r="LNG36" s="332"/>
      <c r="LNH36" s="332"/>
      <c r="LNI36" s="332"/>
      <c r="LNJ36" s="332"/>
      <c r="LNK36" s="332"/>
      <c r="LNL36" s="332"/>
      <c r="LNM36" s="332"/>
      <c r="LNN36" s="332"/>
      <c r="LNO36" s="332"/>
      <c r="LNP36" s="332"/>
      <c r="LNQ36" s="332"/>
      <c r="LNR36" s="332"/>
      <c r="LNS36" s="332"/>
      <c r="LNT36" s="332"/>
      <c r="LNU36" s="332"/>
      <c r="LNV36" s="332"/>
      <c r="LNW36" s="332"/>
      <c r="LNX36" s="332"/>
      <c r="LNY36" s="332"/>
      <c r="LNZ36" s="332"/>
      <c r="LOA36" s="332"/>
      <c r="LOB36" s="332"/>
      <c r="LOC36" s="332"/>
      <c r="LOD36" s="332"/>
      <c r="LOE36" s="332"/>
      <c r="LOF36" s="332"/>
      <c r="LOG36" s="332"/>
      <c r="LOH36" s="332"/>
      <c r="LOI36" s="332"/>
      <c r="LOJ36" s="332"/>
      <c r="LOK36" s="332"/>
      <c r="LOL36" s="332"/>
      <c r="LOM36" s="332"/>
      <c r="LON36" s="332"/>
      <c r="LOO36" s="332"/>
      <c r="LOP36" s="332"/>
      <c r="LOQ36" s="332"/>
      <c r="LOR36" s="332"/>
      <c r="LOS36" s="332"/>
      <c r="LOT36" s="332"/>
      <c r="LOU36" s="332"/>
      <c r="LOV36" s="332"/>
      <c r="LOW36" s="332"/>
      <c r="LOX36" s="332"/>
      <c r="LOY36" s="332"/>
      <c r="LOZ36" s="332"/>
      <c r="LPA36" s="332"/>
      <c r="LPB36" s="332"/>
      <c r="LPC36" s="332"/>
      <c r="LPD36" s="332"/>
      <c r="LPE36" s="332"/>
      <c r="LPF36" s="332"/>
      <c r="LPG36" s="332"/>
      <c r="LPH36" s="332"/>
      <c r="LPI36" s="332"/>
      <c r="LPJ36" s="332"/>
      <c r="LPK36" s="332"/>
      <c r="LPL36" s="332"/>
      <c r="LPM36" s="332"/>
      <c r="LPN36" s="332"/>
      <c r="LPO36" s="332"/>
      <c r="LPP36" s="332"/>
      <c r="LPQ36" s="332"/>
      <c r="LPR36" s="332"/>
      <c r="LPS36" s="332"/>
      <c r="LPT36" s="332"/>
      <c r="LPU36" s="332"/>
      <c r="LPV36" s="332"/>
      <c r="LPW36" s="332"/>
      <c r="LPX36" s="332"/>
      <c r="LPY36" s="332"/>
      <c r="LPZ36" s="332"/>
      <c r="LQA36" s="332"/>
      <c r="LQB36" s="332"/>
      <c r="LQC36" s="332"/>
      <c r="LQD36" s="332"/>
      <c r="LQE36" s="332"/>
      <c r="LQF36" s="332"/>
      <c r="LQG36" s="332"/>
      <c r="LQH36" s="332"/>
      <c r="LQI36" s="332"/>
      <c r="LQJ36" s="332"/>
      <c r="LQK36" s="332"/>
      <c r="LQL36" s="332"/>
      <c r="LQM36" s="332"/>
      <c r="LQN36" s="332"/>
      <c r="LQO36" s="332"/>
      <c r="LQP36" s="332"/>
      <c r="LQQ36" s="332"/>
      <c r="LQR36" s="332"/>
      <c r="LQS36" s="332"/>
      <c r="LQT36" s="332"/>
      <c r="LQU36" s="332"/>
      <c r="LQV36" s="332"/>
      <c r="LQW36" s="332"/>
      <c r="LQX36" s="332"/>
      <c r="LQY36" s="332"/>
      <c r="LQZ36" s="332"/>
      <c r="LRA36" s="332"/>
      <c r="LRB36" s="332"/>
      <c r="LRC36" s="332"/>
      <c r="LRD36" s="332"/>
      <c r="LRE36" s="332"/>
      <c r="LRF36" s="332"/>
      <c r="LRG36" s="332"/>
      <c r="LRH36" s="332"/>
      <c r="LRI36" s="332"/>
      <c r="LRJ36" s="332"/>
      <c r="LRK36" s="332"/>
      <c r="LRL36" s="332"/>
      <c r="LRM36" s="332"/>
      <c r="LRN36" s="332"/>
      <c r="LRO36" s="332"/>
      <c r="LRP36" s="332"/>
      <c r="LRQ36" s="332"/>
      <c r="LRR36" s="332"/>
      <c r="LRS36" s="332"/>
      <c r="LRT36" s="332"/>
      <c r="LRU36" s="332"/>
      <c r="LRV36" s="332"/>
      <c r="LRW36" s="332"/>
      <c r="LRX36" s="332"/>
      <c r="LRY36" s="332"/>
      <c r="LRZ36" s="332"/>
      <c r="LSA36" s="332"/>
      <c r="LSB36" s="332"/>
      <c r="LSC36" s="332"/>
      <c r="LSD36" s="332"/>
      <c r="LSE36" s="332"/>
      <c r="LSF36" s="332"/>
      <c r="LSG36" s="332"/>
      <c r="LSH36" s="332"/>
      <c r="LSI36" s="332"/>
      <c r="LSJ36" s="332"/>
      <c r="LSK36" s="332"/>
      <c r="LSL36" s="332"/>
      <c r="LSM36" s="332"/>
      <c r="LSN36" s="332"/>
      <c r="LSO36" s="332"/>
      <c r="LSP36" s="332"/>
      <c r="LSQ36" s="332"/>
      <c r="LSR36" s="332"/>
      <c r="LSS36" s="332"/>
      <c r="LST36" s="332"/>
      <c r="LSU36" s="332"/>
      <c r="LSV36" s="332"/>
      <c r="LSW36" s="332"/>
      <c r="LSX36" s="332"/>
      <c r="LSY36" s="332"/>
      <c r="LSZ36" s="332"/>
      <c r="LTA36" s="332"/>
      <c r="LTB36" s="332"/>
      <c r="LTC36" s="332"/>
      <c r="LTD36" s="332"/>
      <c r="LTE36" s="332"/>
      <c r="LTF36" s="332"/>
      <c r="LTG36" s="332"/>
      <c r="LTH36" s="332"/>
      <c r="LTI36" s="332"/>
      <c r="LTJ36" s="332"/>
      <c r="LTK36" s="332"/>
      <c r="LTL36" s="332"/>
      <c r="LTM36" s="332"/>
      <c r="LTN36" s="332"/>
      <c r="LTO36" s="332"/>
      <c r="LTP36" s="332"/>
      <c r="LTQ36" s="332"/>
      <c r="LTR36" s="332"/>
      <c r="LTS36" s="332"/>
      <c r="LTT36" s="332"/>
      <c r="LTU36" s="332"/>
      <c r="LTV36" s="332"/>
      <c r="LTW36" s="332"/>
      <c r="LTX36" s="332"/>
      <c r="LTY36" s="332"/>
      <c r="LTZ36" s="332"/>
      <c r="LUA36" s="332"/>
      <c r="LUB36" s="332"/>
      <c r="LUC36" s="332"/>
      <c r="LUD36" s="332"/>
      <c r="LUE36" s="332"/>
      <c r="LUF36" s="332"/>
      <c r="LUG36" s="332"/>
      <c r="LUH36" s="332"/>
      <c r="LUI36" s="332"/>
      <c r="LUJ36" s="332"/>
      <c r="LUK36" s="332"/>
      <c r="LUL36" s="332"/>
      <c r="LUM36" s="332"/>
      <c r="LUN36" s="332"/>
      <c r="LUO36" s="332"/>
      <c r="LUP36" s="332"/>
      <c r="LUQ36" s="332"/>
      <c r="LUR36" s="332"/>
      <c r="LUS36" s="332"/>
      <c r="LUT36" s="332"/>
      <c r="LUU36" s="332"/>
      <c r="LUV36" s="332"/>
      <c r="LUW36" s="332"/>
      <c r="LUX36" s="332"/>
      <c r="LUY36" s="332"/>
      <c r="LUZ36" s="332"/>
      <c r="LVA36" s="332"/>
      <c r="LVB36" s="332"/>
      <c r="LVC36" s="332"/>
      <c r="LVD36" s="332"/>
      <c r="LVE36" s="332"/>
      <c r="LVF36" s="332"/>
      <c r="LVG36" s="332"/>
      <c r="LVH36" s="332"/>
      <c r="LVI36" s="332"/>
      <c r="LVJ36" s="332"/>
      <c r="LVK36" s="332"/>
      <c r="LVL36" s="332"/>
      <c r="LVM36" s="332"/>
      <c r="LVN36" s="332"/>
      <c r="LVO36" s="332"/>
      <c r="LVP36" s="332"/>
      <c r="LVQ36" s="332"/>
      <c r="LVR36" s="332"/>
      <c r="LVS36" s="332"/>
      <c r="LVT36" s="332"/>
      <c r="LVU36" s="332"/>
      <c r="LVV36" s="332"/>
      <c r="LVW36" s="332"/>
      <c r="LVX36" s="332"/>
      <c r="LVY36" s="332"/>
      <c r="LVZ36" s="332"/>
      <c r="LWA36" s="332"/>
      <c r="LWB36" s="332"/>
      <c r="LWC36" s="332"/>
      <c r="LWD36" s="332"/>
      <c r="LWE36" s="332"/>
      <c r="LWF36" s="332"/>
      <c r="LWG36" s="332"/>
      <c r="LWH36" s="332"/>
      <c r="LWI36" s="332"/>
      <c r="LWJ36" s="332"/>
      <c r="LWK36" s="332"/>
      <c r="LWL36" s="332"/>
      <c r="LWM36" s="332"/>
      <c r="LWN36" s="332"/>
      <c r="LWO36" s="332"/>
      <c r="LWP36" s="332"/>
      <c r="LWQ36" s="332"/>
      <c r="LWR36" s="332"/>
      <c r="LWS36" s="332"/>
      <c r="LWT36" s="332"/>
      <c r="LWU36" s="332"/>
      <c r="LWV36" s="332"/>
      <c r="LWW36" s="332"/>
      <c r="LWX36" s="332"/>
      <c r="LWY36" s="332"/>
      <c r="LWZ36" s="332"/>
      <c r="LXA36" s="332"/>
      <c r="LXB36" s="332"/>
      <c r="LXC36" s="332"/>
      <c r="LXD36" s="332"/>
      <c r="LXE36" s="332"/>
      <c r="LXF36" s="332"/>
      <c r="LXG36" s="332"/>
      <c r="LXH36" s="332"/>
      <c r="LXI36" s="332"/>
      <c r="LXJ36" s="332"/>
      <c r="LXK36" s="332"/>
      <c r="LXL36" s="332"/>
      <c r="LXM36" s="332"/>
      <c r="LXN36" s="332"/>
      <c r="LXO36" s="332"/>
      <c r="LXP36" s="332"/>
      <c r="LXQ36" s="332"/>
      <c r="LXR36" s="332"/>
      <c r="LXS36" s="332"/>
      <c r="LXT36" s="332"/>
      <c r="LXU36" s="332"/>
      <c r="LXV36" s="332"/>
      <c r="LXW36" s="332"/>
      <c r="LXX36" s="332"/>
      <c r="LXY36" s="332"/>
      <c r="LXZ36" s="332"/>
      <c r="LYA36" s="332"/>
      <c r="LYB36" s="332"/>
      <c r="LYC36" s="332"/>
      <c r="LYD36" s="332"/>
      <c r="LYE36" s="332"/>
      <c r="LYF36" s="332"/>
      <c r="LYG36" s="332"/>
      <c r="LYH36" s="332"/>
      <c r="LYI36" s="332"/>
      <c r="LYJ36" s="332"/>
      <c r="LYK36" s="332"/>
      <c r="LYL36" s="332"/>
      <c r="LYM36" s="332"/>
      <c r="LYN36" s="332"/>
      <c r="LYO36" s="332"/>
      <c r="LYP36" s="332"/>
      <c r="LYQ36" s="332"/>
      <c r="LYR36" s="332"/>
      <c r="LYS36" s="332"/>
      <c r="LYT36" s="332"/>
      <c r="LYU36" s="332"/>
      <c r="LYV36" s="332"/>
      <c r="LYW36" s="332"/>
      <c r="LYX36" s="332"/>
      <c r="LYY36" s="332"/>
      <c r="LYZ36" s="332"/>
      <c r="LZA36" s="332"/>
      <c r="LZB36" s="332"/>
      <c r="LZC36" s="332"/>
      <c r="LZD36" s="332"/>
      <c r="LZE36" s="332"/>
      <c r="LZF36" s="332"/>
      <c r="LZG36" s="332"/>
      <c r="LZH36" s="332"/>
      <c r="LZI36" s="332"/>
      <c r="LZJ36" s="332"/>
      <c r="LZK36" s="332"/>
      <c r="LZL36" s="332"/>
      <c r="LZM36" s="332"/>
      <c r="LZN36" s="332"/>
      <c r="LZO36" s="332"/>
      <c r="LZP36" s="332"/>
      <c r="LZQ36" s="332"/>
      <c r="LZR36" s="332"/>
      <c r="LZS36" s="332"/>
      <c r="LZT36" s="332"/>
      <c r="LZU36" s="332"/>
      <c r="LZV36" s="332"/>
      <c r="LZW36" s="332"/>
      <c r="LZX36" s="332"/>
      <c r="LZY36" s="332"/>
      <c r="LZZ36" s="332"/>
      <c r="MAA36" s="332"/>
      <c r="MAB36" s="332"/>
      <c r="MAC36" s="332"/>
      <c r="MAD36" s="332"/>
      <c r="MAE36" s="332"/>
      <c r="MAF36" s="332"/>
      <c r="MAG36" s="332"/>
      <c r="MAH36" s="332"/>
      <c r="MAI36" s="332"/>
      <c r="MAJ36" s="332"/>
      <c r="MAK36" s="332"/>
      <c r="MAL36" s="332"/>
      <c r="MAM36" s="332"/>
      <c r="MAN36" s="332"/>
      <c r="MAO36" s="332"/>
      <c r="MAP36" s="332"/>
      <c r="MAQ36" s="332"/>
      <c r="MAR36" s="332"/>
      <c r="MAS36" s="332"/>
      <c r="MAT36" s="332"/>
      <c r="MAU36" s="332"/>
      <c r="MAV36" s="332"/>
      <c r="MAW36" s="332"/>
      <c r="MAX36" s="332"/>
      <c r="MAY36" s="332"/>
      <c r="MAZ36" s="332"/>
      <c r="MBA36" s="332"/>
      <c r="MBB36" s="332"/>
      <c r="MBC36" s="332"/>
      <c r="MBD36" s="332"/>
      <c r="MBE36" s="332"/>
      <c r="MBF36" s="332"/>
      <c r="MBG36" s="332"/>
      <c r="MBH36" s="332"/>
      <c r="MBI36" s="332"/>
      <c r="MBJ36" s="332"/>
      <c r="MBK36" s="332"/>
      <c r="MBL36" s="332"/>
      <c r="MBM36" s="332"/>
      <c r="MBN36" s="332"/>
      <c r="MBO36" s="332"/>
      <c r="MBP36" s="332"/>
      <c r="MBQ36" s="332"/>
      <c r="MBR36" s="332"/>
      <c r="MBS36" s="332"/>
      <c r="MBT36" s="332"/>
      <c r="MBU36" s="332"/>
      <c r="MBV36" s="332"/>
      <c r="MBW36" s="332"/>
      <c r="MBX36" s="332"/>
      <c r="MBY36" s="332"/>
      <c r="MBZ36" s="332"/>
      <c r="MCA36" s="332"/>
      <c r="MCB36" s="332"/>
      <c r="MCC36" s="332"/>
      <c r="MCD36" s="332"/>
      <c r="MCE36" s="332"/>
      <c r="MCF36" s="332"/>
      <c r="MCG36" s="332"/>
      <c r="MCH36" s="332"/>
      <c r="MCI36" s="332"/>
      <c r="MCJ36" s="332"/>
      <c r="MCK36" s="332"/>
      <c r="MCL36" s="332"/>
      <c r="MCM36" s="332"/>
      <c r="MCN36" s="332"/>
      <c r="MCO36" s="332"/>
      <c r="MCP36" s="332"/>
      <c r="MCQ36" s="332"/>
      <c r="MCR36" s="332"/>
      <c r="MCS36" s="332"/>
      <c r="MCT36" s="332"/>
      <c r="MCU36" s="332"/>
      <c r="MCV36" s="332"/>
      <c r="MCW36" s="332"/>
      <c r="MCX36" s="332"/>
      <c r="MCY36" s="332"/>
      <c r="MCZ36" s="332"/>
      <c r="MDA36" s="332"/>
      <c r="MDB36" s="332"/>
      <c r="MDC36" s="332"/>
      <c r="MDD36" s="332"/>
      <c r="MDE36" s="332"/>
      <c r="MDF36" s="332"/>
      <c r="MDG36" s="332"/>
      <c r="MDH36" s="332"/>
      <c r="MDI36" s="332"/>
      <c r="MDJ36" s="332"/>
      <c r="MDK36" s="332"/>
      <c r="MDL36" s="332"/>
      <c r="MDM36" s="332"/>
      <c r="MDN36" s="332"/>
      <c r="MDO36" s="332"/>
      <c r="MDP36" s="332"/>
      <c r="MDQ36" s="332"/>
      <c r="MDR36" s="332"/>
      <c r="MDS36" s="332"/>
      <c r="MDT36" s="332"/>
      <c r="MDU36" s="332"/>
      <c r="MDV36" s="332"/>
      <c r="MDW36" s="332"/>
      <c r="MDX36" s="332"/>
      <c r="MDY36" s="332"/>
      <c r="MDZ36" s="332"/>
      <c r="MEA36" s="332"/>
      <c r="MEB36" s="332"/>
      <c r="MEC36" s="332"/>
      <c r="MED36" s="332"/>
      <c r="MEE36" s="332"/>
      <c r="MEF36" s="332"/>
      <c r="MEG36" s="332"/>
      <c r="MEH36" s="332"/>
      <c r="MEI36" s="332"/>
      <c r="MEJ36" s="332"/>
      <c r="MEK36" s="332"/>
      <c r="MEL36" s="332"/>
      <c r="MEM36" s="332"/>
      <c r="MEN36" s="332"/>
      <c r="MEO36" s="332"/>
      <c r="MEP36" s="332"/>
      <c r="MEQ36" s="332"/>
      <c r="MER36" s="332"/>
      <c r="MES36" s="332"/>
      <c r="MET36" s="332"/>
      <c r="MEU36" s="332"/>
      <c r="MEV36" s="332"/>
      <c r="MEW36" s="332"/>
      <c r="MEX36" s="332"/>
      <c r="MEY36" s="332"/>
      <c r="MEZ36" s="332"/>
      <c r="MFA36" s="332"/>
      <c r="MFB36" s="332"/>
      <c r="MFC36" s="332"/>
      <c r="MFD36" s="332"/>
      <c r="MFE36" s="332"/>
      <c r="MFF36" s="332"/>
      <c r="MFG36" s="332"/>
      <c r="MFH36" s="332"/>
      <c r="MFI36" s="332"/>
      <c r="MFJ36" s="332"/>
      <c r="MFK36" s="332"/>
      <c r="MFL36" s="332"/>
      <c r="MFM36" s="332"/>
      <c r="MFN36" s="332"/>
      <c r="MFO36" s="332"/>
      <c r="MFP36" s="332"/>
      <c r="MFQ36" s="332"/>
      <c r="MFR36" s="332"/>
      <c r="MFS36" s="332"/>
      <c r="MFT36" s="332"/>
      <c r="MFU36" s="332"/>
      <c r="MFV36" s="332"/>
      <c r="MFW36" s="332"/>
      <c r="MFX36" s="332"/>
      <c r="MFY36" s="332"/>
      <c r="MFZ36" s="332"/>
      <c r="MGA36" s="332"/>
      <c r="MGB36" s="332"/>
      <c r="MGC36" s="332"/>
      <c r="MGD36" s="332"/>
      <c r="MGE36" s="332"/>
      <c r="MGF36" s="332"/>
      <c r="MGG36" s="332"/>
      <c r="MGH36" s="332"/>
      <c r="MGI36" s="332"/>
      <c r="MGJ36" s="332"/>
      <c r="MGK36" s="332"/>
      <c r="MGL36" s="332"/>
      <c r="MGM36" s="332"/>
      <c r="MGN36" s="332"/>
      <c r="MGO36" s="332"/>
      <c r="MGP36" s="332"/>
      <c r="MGQ36" s="332"/>
      <c r="MGR36" s="332"/>
      <c r="MGS36" s="332"/>
      <c r="MGT36" s="332"/>
      <c r="MGU36" s="332"/>
      <c r="MGV36" s="332"/>
      <c r="MGW36" s="332"/>
      <c r="MGX36" s="332"/>
      <c r="MGY36" s="332"/>
      <c r="MGZ36" s="332"/>
      <c r="MHA36" s="332"/>
      <c r="MHB36" s="332"/>
      <c r="MHC36" s="332"/>
      <c r="MHD36" s="332"/>
      <c r="MHE36" s="332"/>
      <c r="MHF36" s="332"/>
      <c r="MHG36" s="332"/>
      <c r="MHH36" s="332"/>
      <c r="MHI36" s="332"/>
      <c r="MHJ36" s="332"/>
      <c r="MHK36" s="332"/>
      <c r="MHL36" s="332"/>
      <c r="MHM36" s="332"/>
      <c r="MHN36" s="332"/>
      <c r="MHO36" s="332"/>
      <c r="MHP36" s="332"/>
      <c r="MHQ36" s="332"/>
      <c r="MHR36" s="332"/>
      <c r="MHS36" s="332"/>
      <c r="MHT36" s="332"/>
      <c r="MHU36" s="332"/>
      <c r="MHV36" s="332"/>
      <c r="MHW36" s="332"/>
      <c r="MHX36" s="332"/>
      <c r="MHY36" s="332"/>
      <c r="MHZ36" s="332"/>
      <c r="MIA36" s="332"/>
      <c r="MIB36" s="332"/>
      <c r="MIC36" s="332"/>
      <c r="MID36" s="332"/>
      <c r="MIE36" s="332"/>
      <c r="MIF36" s="332"/>
      <c r="MIG36" s="332"/>
      <c r="MIH36" s="332"/>
      <c r="MII36" s="332"/>
      <c r="MIJ36" s="332"/>
      <c r="MIK36" s="332"/>
      <c r="MIL36" s="332"/>
      <c r="MIM36" s="332"/>
      <c r="MIN36" s="332"/>
      <c r="MIO36" s="332"/>
      <c r="MIP36" s="332"/>
      <c r="MIQ36" s="332"/>
      <c r="MIR36" s="332"/>
      <c r="MIS36" s="332"/>
      <c r="MIT36" s="332"/>
      <c r="MIU36" s="332"/>
      <c r="MIV36" s="332"/>
      <c r="MIW36" s="332"/>
      <c r="MIX36" s="332"/>
      <c r="MIY36" s="332"/>
      <c r="MIZ36" s="332"/>
      <c r="MJA36" s="332"/>
      <c r="MJB36" s="332"/>
      <c r="MJC36" s="332"/>
      <c r="MJD36" s="332"/>
      <c r="MJE36" s="332"/>
      <c r="MJF36" s="332"/>
      <c r="MJG36" s="332"/>
      <c r="MJH36" s="332"/>
      <c r="MJI36" s="332"/>
      <c r="MJJ36" s="332"/>
      <c r="MJK36" s="332"/>
      <c r="MJL36" s="332"/>
      <c r="MJM36" s="332"/>
      <c r="MJN36" s="332"/>
      <c r="MJO36" s="332"/>
      <c r="MJP36" s="332"/>
      <c r="MJQ36" s="332"/>
      <c r="MJR36" s="332"/>
      <c r="MJS36" s="332"/>
      <c r="MJT36" s="332"/>
      <c r="MJU36" s="332"/>
      <c r="MJV36" s="332"/>
      <c r="MJW36" s="332"/>
      <c r="MJX36" s="332"/>
      <c r="MJY36" s="332"/>
      <c r="MJZ36" s="332"/>
      <c r="MKA36" s="332"/>
      <c r="MKB36" s="332"/>
      <c r="MKC36" s="332"/>
      <c r="MKD36" s="332"/>
      <c r="MKE36" s="332"/>
      <c r="MKF36" s="332"/>
      <c r="MKG36" s="332"/>
      <c r="MKH36" s="332"/>
      <c r="MKI36" s="332"/>
      <c r="MKJ36" s="332"/>
      <c r="MKK36" s="332"/>
      <c r="MKL36" s="332"/>
      <c r="MKM36" s="332"/>
      <c r="MKN36" s="332"/>
      <c r="MKO36" s="332"/>
      <c r="MKP36" s="332"/>
      <c r="MKQ36" s="332"/>
      <c r="MKR36" s="332"/>
      <c r="MKS36" s="332"/>
      <c r="MKT36" s="332"/>
      <c r="MKU36" s="332"/>
      <c r="MKV36" s="332"/>
      <c r="MKW36" s="332"/>
      <c r="MKX36" s="332"/>
      <c r="MKY36" s="332"/>
      <c r="MKZ36" s="332"/>
      <c r="MLA36" s="332"/>
      <c r="MLB36" s="332"/>
      <c r="MLC36" s="332"/>
      <c r="MLD36" s="332"/>
      <c r="MLE36" s="332"/>
      <c r="MLF36" s="332"/>
      <c r="MLG36" s="332"/>
      <c r="MLH36" s="332"/>
      <c r="MLI36" s="332"/>
      <c r="MLJ36" s="332"/>
      <c r="MLK36" s="332"/>
      <c r="MLL36" s="332"/>
      <c r="MLM36" s="332"/>
      <c r="MLN36" s="332"/>
      <c r="MLO36" s="332"/>
      <c r="MLP36" s="332"/>
      <c r="MLQ36" s="332"/>
      <c r="MLR36" s="332"/>
      <c r="MLS36" s="332"/>
      <c r="MLT36" s="332"/>
      <c r="MLU36" s="332"/>
      <c r="MLV36" s="332"/>
      <c r="MLW36" s="332"/>
      <c r="MLX36" s="332"/>
      <c r="MLY36" s="332"/>
      <c r="MLZ36" s="332"/>
      <c r="MMA36" s="332"/>
      <c r="MMB36" s="332"/>
      <c r="MMC36" s="332"/>
      <c r="MMD36" s="332"/>
      <c r="MME36" s="332"/>
      <c r="MMF36" s="332"/>
      <c r="MMG36" s="332"/>
      <c r="MMH36" s="332"/>
      <c r="MMI36" s="332"/>
      <c r="MMJ36" s="332"/>
      <c r="MMK36" s="332"/>
      <c r="MML36" s="332"/>
      <c r="MMM36" s="332"/>
      <c r="MMN36" s="332"/>
      <c r="MMO36" s="332"/>
      <c r="MMP36" s="332"/>
      <c r="MMQ36" s="332"/>
      <c r="MMR36" s="332"/>
      <c r="MMS36" s="332"/>
      <c r="MMT36" s="332"/>
      <c r="MMU36" s="332"/>
      <c r="MMV36" s="332"/>
      <c r="MMW36" s="332"/>
      <c r="MMX36" s="332"/>
      <c r="MMY36" s="332"/>
      <c r="MMZ36" s="332"/>
      <c r="MNA36" s="332"/>
      <c r="MNB36" s="332"/>
      <c r="MNC36" s="332"/>
      <c r="MND36" s="332"/>
      <c r="MNE36" s="332"/>
      <c r="MNF36" s="332"/>
      <c r="MNG36" s="332"/>
      <c r="MNH36" s="332"/>
      <c r="MNI36" s="332"/>
      <c r="MNJ36" s="332"/>
      <c r="MNK36" s="332"/>
      <c r="MNL36" s="332"/>
      <c r="MNM36" s="332"/>
      <c r="MNN36" s="332"/>
      <c r="MNO36" s="332"/>
      <c r="MNP36" s="332"/>
      <c r="MNQ36" s="332"/>
      <c r="MNR36" s="332"/>
      <c r="MNS36" s="332"/>
      <c r="MNT36" s="332"/>
      <c r="MNU36" s="332"/>
      <c r="MNV36" s="332"/>
      <c r="MNW36" s="332"/>
      <c r="MNX36" s="332"/>
      <c r="MNY36" s="332"/>
      <c r="MNZ36" s="332"/>
      <c r="MOA36" s="332"/>
      <c r="MOB36" s="332"/>
      <c r="MOC36" s="332"/>
      <c r="MOD36" s="332"/>
      <c r="MOE36" s="332"/>
      <c r="MOF36" s="332"/>
      <c r="MOG36" s="332"/>
      <c r="MOH36" s="332"/>
      <c r="MOI36" s="332"/>
      <c r="MOJ36" s="332"/>
      <c r="MOK36" s="332"/>
      <c r="MOL36" s="332"/>
      <c r="MOM36" s="332"/>
      <c r="MON36" s="332"/>
      <c r="MOO36" s="332"/>
      <c r="MOP36" s="332"/>
      <c r="MOQ36" s="332"/>
      <c r="MOR36" s="332"/>
      <c r="MOS36" s="332"/>
      <c r="MOT36" s="332"/>
      <c r="MOU36" s="332"/>
      <c r="MOV36" s="332"/>
      <c r="MOW36" s="332"/>
      <c r="MOX36" s="332"/>
      <c r="MOY36" s="332"/>
      <c r="MOZ36" s="332"/>
      <c r="MPA36" s="332"/>
      <c r="MPB36" s="332"/>
      <c r="MPC36" s="332"/>
      <c r="MPD36" s="332"/>
      <c r="MPE36" s="332"/>
      <c r="MPF36" s="332"/>
      <c r="MPG36" s="332"/>
      <c r="MPH36" s="332"/>
      <c r="MPI36" s="332"/>
      <c r="MPJ36" s="332"/>
      <c r="MPK36" s="332"/>
      <c r="MPL36" s="332"/>
      <c r="MPM36" s="332"/>
      <c r="MPN36" s="332"/>
      <c r="MPO36" s="332"/>
      <c r="MPP36" s="332"/>
      <c r="MPQ36" s="332"/>
      <c r="MPR36" s="332"/>
      <c r="MPS36" s="332"/>
      <c r="MPT36" s="332"/>
      <c r="MPU36" s="332"/>
      <c r="MPV36" s="332"/>
      <c r="MPW36" s="332"/>
      <c r="MPX36" s="332"/>
      <c r="MPY36" s="332"/>
      <c r="MPZ36" s="332"/>
      <c r="MQA36" s="332"/>
      <c r="MQB36" s="332"/>
      <c r="MQC36" s="332"/>
      <c r="MQD36" s="332"/>
      <c r="MQE36" s="332"/>
      <c r="MQF36" s="332"/>
      <c r="MQG36" s="332"/>
      <c r="MQH36" s="332"/>
      <c r="MQI36" s="332"/>
      <c r="MQJ36" s="332"/>
      <c r="MQK36" s="332"/>
      <c r="MQL36" s="332"/>
      <c r="MQM36" s="332"/>
      <c r="MQN36" s="332"/>
      <c r="MQO36" s="332"/>
      <c r="MQP36" s="332"/>
      <c r="MQQ36" s="332"/>
      <c r="MQR36" s="332"/>
      <c r="MQS36" s="332"/>
      <c r="MQT36" s="332"/>
      <c r="MQU36" s="332"/>
      <c r="MQV36" s="332"/>
      <c r="MQW36" s="332"/>
      <c r="MQX36" s="332"/>
      <c r="MQY36" s="332"/>
      <c r="MQZ36" s="332"/>
      <c r="MRA36" s="332"/>
      <c r="MRB36" s="332"/>
      <c r="MRC36" s="332"/>
      <c r="MRD36" s="332"/>
      <c r="MRE36" s="332"/>
      <c r="MRF36" s="332"/>
      <c r="MRG36" s="332"/>
      <c r="MRH36" s="332"/>
      <c r="MRI36" s="332"/>
      <c r="MRJ36" s="332"/>
      <c r="MRK36" s="332"/>
      <c r="MRL36" s="332"/>
      <c r="MRM36" s="332"/>
      <c r="MRN36" s="332"/>
      <c r="MRO36" s="332"/>
      <c r="MRP36" s="332"/>
      <c r="MRQ36" s="332"/>
      <c r="MRR36" s="332"/>
      <c r="MRS36" s="332"/>
      <c r="MRT36" s="332"/>
      <c r="MRU36" s="332"/>
      <c r="MRV36" s="332"/>
      <c r="MRW36" s="332"/>
      <c r="MRX36" s="332"/>
      <c r="MRY36" s="332"/>
      <c r="MRZ36" s="332"/>
      <c r="MSA36" s="332"/>
      <c r="MSB36" s="332"/>
      <c r="MSC36" s="332"/>
      <c r="MSD36" s="332"/>
      <c r="MSE36" s="332"/>
      <c r="MSF36" s="332"/>
      <c r="MSG36" s="332"/>
      <c r="MSH36" s="332"/>
      <c r="MSI36" s="332"/>
      <c r="MSJ36" s="332"/>
      <c r="MSK36" s="332"/>
      <c r="MSL36" s="332"/>
      <c r="MSM36" s="332"/>
      <c r="MSN36" s="332"/>
      <c r="MSO36" s="332"/>
      <c r="MSP36" s="332"/>
      <c r="MSQ36" s="332"/>
      <c r="MSR36" s="332"/>
      <c r="MSS36" s="332"/>
      <c r="MST36" s="332"/>
      <c r="MSU36" s="332"/>
      <c r="MSV36" s="332"/>
      <c r="MSW36" s="332"/>
      <c r="MSX36" s="332"/>
      <c r="MSY36" s="332"/>
      <c r="MSZ36" s="332"/>
      <c r="MTA36" s="332"/>
      <c r="MTB36" s="332"/>
      <c r="MTC36" s="332"/>
      <c r="MTD36" s="332"/>
      <c r="MTE36" s="332"/>
      <c r="MTF36" s="332"/>
      <c r="MTG36" s="332"/>
      <c r="MTH36" s="332"/>
      <c r="MTI36" s="332"/>
      <c r="MTJ36" s="332"/>
      <c r="MTK36" s="332"/>
      <c r="MTL36" s="332"/>
      <c r="MTM36" s="332"/>
      <c r="MTN36" s="332"/>
      <c r="MTO36" s="332"/>
      <c r="MTP36" s="332"/>
      <c r="MTQ36" s="332"/>
      <c r="MTR36" s="332"/>
      <c r="MTS36" s="332"/>
      <c r="MTT36" s="332"/>
      <c r="MTU36" s="332"/>
      <c r="MTV36" s="332"/>
      <c r="MTW36" s="332"/>
      <c r="MTX36" s="332"/>
      <c r="MTY36" s="332"/>
      <c r="MTZ36" s="332"/>
      <c r="MUA36" s="332"/>
      <c r="MUB36" s="332"/>
      <c r="MUC36" s="332"/>
      <c r="MUD36" s="332"/>
      <c r="MUE36" s="332"/>
      <c r="MUF36" s="332"/>
      <c r="MUG36" s="332"/>
      <c r="MUH36" s="332"/>
      <c r="MUI36" s="332"/>
      <c r="MUJ36" s="332"/>
      <c r="MUK36" s="332"/>
      <c r="MUL36" s="332"/>
      <c r="MUM36" s="332"/>
      <c r="MUN36" s="332"/>
      <c r="MUO36" s="332"/>
      <c r="MUP36" s="332"/>
      <c r="MUQ36" s="332"/>
      <c r="MUR36" s="332"/>
      <c r="MUS36" s="332"/>
      <c r="MUT36" s="332"/>
      <c r="MUU36" s="332"/>
      <c r="MUV36" s="332"/>
      <c r="MUW36" s="332"/>
      <c r="MUX36" s="332"/>
      <c r="MUY36" s="332"/>
      <c r="MUZ36" s="332"/>
      <c r="MVA36" s="332"/>
      <c r="MVB36" s="332"/>
      <c r="MVC36" s="332"/>
      <c r="MVD36" s="332"/>
      <c r="MVE36" s="332"/>
      <c r="MVF36" s="332"/>
      <c r="MVG36" s="332"/>
      <c r="MVH36" s="332"/>
      <c r="MVI36" s="332"/>
      <c r="MVJ36" s="332"/>
      <c r="MVK36" s="332"/>
      <c r="MVL36" s="332"/>
      <c r="MVM36" s="332"/>
      <c r="MVN36" s="332"/>
      <c r="MVO36" s="332"/>
      <c r="MVP36" s="332"/>
      <c r="MVQ36" s="332"/>
      <c r="MVR36" s="332"/>
      <c r="MVS36" s="332"/>
      <c r="MVT36" s="332"/>
      <c r="MVU36" s="332"/>
      <c r="MVV36" s="332"/>
      <c r="MVW36" s="332"/>
      <c r="MVX36" s="332"/>
      <c r="MVY36" s="332"/>
      <c r="MVZ36" s="332"/>
      <c r="MWA36" s="332"/>
      <c r="MWB36" s="332"/>
      <c r="MWC36" s="332"/>
      <c r="MWD36" s="332"/>
      <c r="MWE36" s="332"/>
      <c r="MWF36" s="332"/>
      <c r="MWG36" s="332"/>
      <c r="MWH36" s="332"/>
      <c r="MWI36" s="332"/>
      <c r="MWJ36" s="332"/>
      <c r="MWK36" s="332"/>
      <c r="MWL36" s="332"/>
      <c r="MWM36" s="332"/>
      <c r="MWN36" s="332"/>
      <c r="MWO36" s="332"/>
      <c r="MWP36" s="332"/>
      <c r="MWQ36" s="332"/>
      <c r="MWR36" s="332"/>
      <c r="MWS36" s="332"/>
      <c r="MWT36" s="332"/>
      <c r="MWU36" s="332"/>
      <c r="MWV36" s="332"/>
      <c r="MWW36" s="332"/>
      <c r="MWX36" s="332"/>
      <c r="MWY36" s="332"/>
      <c r="MWZ36" s="332"/>
      <c r="MXA36" s="332"/>
      <c r="MXB36" s="332"/>
      <c r="MXC36" s="332"/>
      <c r="MXD36" s="332"/>
      <c r="MXE36" s="332"/>
      <c r="MXF36" s="332"/>
      <c r="MXG36" s="332"/>
      <c r="MXH36" s="332"/>
      <c r="MXI36" s="332"/>
      <c r="MXJ36" s="332"/>
      <c r="MXK36" s="332"/>
      <c r="MXL36" s="332"/>
      <c r="MXM36" s="332"/>
      <c r="MXN36" s="332"/>
      <c r="MXO36" s="332"/>
      <c r="MXP36" s="332"/>
      <c r="MXQ36" s="332"/>
      <c r="MXR36" s="332"/>
      <c r="MXS36" s="332"/>
      <c r="MXT36" s="332"/>
      <c r="MXU36" s="332"/>
      <c r="MXV36" s="332"/>
      <c r="MXW36" s="332"/>
      <c r="MXX36" s="332"/>
      <c r="MXY36" s="332"/>
      <c r="MXZ36" s="332"/>
      <c r="MYA36" s="332"/>
      <c r="MYB36" s="332"/>
      <c r="MYC36" s="332"/>
      <c r="MYD36" s="332"/>
      <c r="MYE36" s="332"/>
      <c r="MYF36" s="332"/>
      <c r="MYG36" s="332"/>
      <c r="MYH36" s="332"/>
      <c r="MYI36" s="332"/>
      <c r="MYJ36" s="332"/>
      <c r="MYK36" s="332"/>
      <c r="MYL36" s="332"/>
      <c r="MYM36" s="332"/>
      <c r="MYN36" s="332"/>
      <c r="MYO36" s="332"/>
      <c r="MYP36" s="332"/>
      <c r="MYQ36" s="332"/>
      <c r="MYR36" s="332"/>
      <c r="MYS36" s="332"/>
      <c r="MYT36" s="332"/>
      <c r="MYU36" s="332"/>
      <c r="MYV36" s="332"/>
      <c r="MYW36" s="332"/>
      <c r="MYX36" s="332"/>
      <c r="MYY36" s="332"/>
      <c r="MYZ36" s="332"/>
      <c r="MZA36" s="332"/>
      <c r="MZB36" s="332"/>
      <c r="MZC36" s="332"/>
      <c r="MZD36" s="332"/>
      <c r="MZE36" s="332"/>
      <c r="MZF36" s="332"/>
      <c r="MZG36" s="332"/>
      <c r="MZH36" s="332"/>
      <c r="MZI36" s="332"/>
      <c r="MZJ36" s="332"/>
      <c r="MZK36" s="332"/>
      <c r="MZL36" s="332"/>
      <c r="MZM36" s="332"/>
      <c r="MZN36" s="332"/>
      <c r="MZO36" s="332"/>
      <c r="MZP36" s="332"/>
      <c r="MZQ36" s="332"/>
      <c r="MZR36" s="332"/>
      <c r="MZS36" s="332"/>
      <c r="MZT36" s="332"/>
      <c r="MZU36" s="332"/>
      <c r="MZV36" s="332"/>
      <c r="MZW36" s="332"/>
      <c r="MZX36" s="332"/>
      <c r="MZY36" s="332"/>
      <c r="MZZ36" s="332"/>
      <c r="NAA36" s="332"/>
      <c r="NAB36" s="332"/>
      <c r="NAC36" s="332"/>
      <c r="NAD36" s="332"/>
      <c r="NAE36" s="332"/>
      <c r="NAF36" s="332"/>
      <c r="NAG36" s="332"/>
      <c r="NAH36" s="332"/>
      <c r="NAI36" s="332"/>
      <c r="NAJ36" s="332"/>
      <c r="NAK36" s="332"/>
      <c r="NAL36" s="332"/>
      <c r="NAM36" s="332"/>
      <c r="NAN36" s="332"/>
      <c r="NAO36" s="332"/>
      <c r="NAP36" s="332"/>
      <c r="NAQ36" s="332"/>
      <c r="NAR36" s="332"/>
      <c r="NAS36" s="332"/>
      <c r="NAT36" s="332"/>
      <c r="NAU36" s="332"/>
      <c r="NAV36" s="332"/>
      <c r="NAW36" s="332"/>
      <c r="NAX36" s="332"/>
      <c r="NAY36" s="332"/>
      <c r="NAZ36" s="332"/>
      <c r="NBA36" s="332"/>
      <c r="NBB36" s="332"/>
      <c r="NBC36" s="332"/>
      <c r="NBD36" s="332"/>
      <c r="NBE36" s="332"/>
      <c r="NBF36" s="332"/>
      <c r="NBG36" s="332"/>
      <c r="NBH36" s="332"/>
      <c r="NBI36" s="332"/>
      <c r="NBJ36" s="332"/>
      <c r="NBK36" s="332"/>
      <c r="NBL36" s="332"/>
      <c r="NBM36" s="332"/>
      <c r="NBN36" s="332"/>
      <c r="NBO36" s="332"/>
      <c r="NBP36" s="332"/>
      <c r="NBQ36" s="332"/>
      <c r="NBR36" s="332"/>
      <c r="NBS36" s="332"/>
      <c r="NBT36" s="332"/>
      <c r="NBU36" s="332"/>
      <c r="NBV36" s="332"/>
      <c r="NBW36" s="332"/>
      <c r="NBX36" s="332"/>
      <c r="NBY36" s="332"/>
      <c r="NBZ36" s="332"/>
      <c r="NCA36" s="332"/>
      <c r="NCB36" s="332"/>
      <c r="NCC36" s="332"/>
      <c r="NCD36" s="332"/>
      <c r="NCE36" s="332"/>
      <c r="NCF36" s="332"/>
      <c r="NCG36" s="332"/>
      <c r="NCH36" s="332"/>
      <c r="NCI36" s="332"/>
      <c r="NCJ36" s="332"/>
      <c r="NCK36" s="332"/>
      <c r="NCL36" s="332"/>
      <c r="NCM36" s="332"/>
      <c r="NCN36" s="332"/>
      <c r="NCO36" s="332"/>
      <c r="NCP36" s="332"/>
      <c r="NCQ36" s="332"/>
      <c r="NCR36" s="332"/>
      <c r="NCS36" s="332"/>
      <c r="NCT36" s="332"/>
      <c r="NCU36" s="332"/>
      <c r="NCV36" s="332"/>
      <c r="NCW36" s="332"/>
      <c r="NCX36" s="332"/>
      <c r="NCY36" s="332"/>
      <c r="NCZ36" s="332"/>
      <c r="NDA36" s="332"/>
      <c r="NDB36" s="332"/>
      <c r="NDC36" s="332"/>
      <c r="NDD36" s="332"/>
      <c r="NDE36" s="332"/>
      <c r="NDF36" s="332"/>
      <c r="NDG36" s="332"/>
      <c r="NDH36" s="332"/>
      <c r="NDI36" s="332"/>
      <c r="NDJ36" s="332"/>
      <c r="NDK36" s="332"/>
      <c r="NDL36" s="332"/>
      <c r="NDM36" s="332"/>
      <c r="NDN36" s="332"/>
      <c r="NDO36" s="332"/>
      <c r="NDP36" s="332"/>
      <c r="NDQ36" s="332"/>
      <c r="NDR36" s="332"/>
      <c r="NDS36" s="332"/>
      <c r="NDT36" s="332"/>
      <c r="NDU36" s="332"/>
      <c r="NDV36" s="332"/>
      <c r="NDW36" s="332"/>
      <c r="NDX36" s="332"/>
      <c r="NDY36" s="332"/>
      <c r="NDZ36" s="332"/>
      <c r="NEA36" s="332"/>
      <c r="NEB36" s="332"/>
      <c r="NEC36" s="332"/>
      <c r="NED36" s="332"/>
      <c r="NEE36" s="332"/>
      <c r="NEF36" s="332"/>
      <c r="NEG36" s="332"/>
      <c r="NEH36" s="332"/>
      <c r="NEI36" s="332"/>
      <c r="NEJ36" s="332"/>
      <c r="NEK36" s="332"/>
      <c r="NEL36" s="332"/>
      <c r="NEM36" s="332"/>
      <c r="NEN36" s="332"/>
      <c r="NEO36" s="332"/>
      <c r="NEP36" s="332"/>
      <c r="NEQ36" s="332"/>
      <c r="NER36" s="332"/>
      <c r="NES36" s="332"/>
      <c r="NET36" s="332"/>
      <c r="NEU36" s="332"/>
      <c r="NEV36" s="332"/>
      <c r="NEW36" s="332"/>
      <c r="NEX36" s="332"/>
      <c r="NEY36" s="332"/>
      <c r="NEZ36" s="332"/>
      <c r="NFA36" s="332"/>
      <c r="NFB36" s="332"/>
      <c r="NFC36" s="332"/>
      <c r="NFD36" s="332"/>
      <c r="NFE36" s="332"/>
      <c r="NFF36" s="332"/>
      <c r="NFG36" s="332"/>
      <c r="NFH36" s="332"/>
      <c r="NFI36" s="332"/>
      <c r="NFJ36" s="332"/>
      <c r="NFK36" s="332"/>
      <c r="NFL36" s="332"/>
      <c r="NFM36" s="332"/>
      <c r="NFN36" s="332"/>
      <c r="NFO36" s="332"/>
      <c r="NFP36" s="332"/>
      <c r="NFQ36" s="332"/>
      <c r="NFR36" s="332"/>
      <c r="NFS36" s="332"/>
      <c r="NFT36" s="332"/>
      <c r="NFU36" s="332"/>
      <c r="NFV36" s="332"/>
      <c r="NFW36" s="332"/>
      <c r="NFX36" s="332"/>
      <c r="NFY36" s="332"/>
      <c r="NFZ36" s="332"/>
      <c r="NGA36" s="332"/>
      <c r="NGB36" s="332"/>
      <c r="NGC36" s="332"/>
      <c r="NGD36" s="332"/>
      <c r="NGE36" s="332"/>
      <c r="NGF36" s="332"/>
      <c r="NGG36" s="332"/>
      <c r="NGH36" s="332"/>
      <c r="NGI36" s="332"/>
      <c r="NGJ36" s="332"/>
      <c r="NGK36" s="332"/>
      <c r="NGL36" s="332"/>
      <c r="NGM36" s="332"/>
      <c r="NGN36" s="332"/>
      <c r="NGO36" s="332"/>
      <c r="NGP36" s="332"/>
      <c r="NGQ36" s="332"/>
      <c r="NGR36" s="332"/>
      <c r="NGS36" s="332"/>
      <c r="NGT36" s="332"/>
      <c r="NGU36" s="332"/>
      <c r="NGV36" s="332"/>
      <c r="NGW36" s="332"/>
      <c r="NGX36" s="332"/>
      <c r="NGY36" s="332"/>
      <c r="NGZ36" s="332"/>
      <c r="NHA36" s="332"/>
      <c r="NHB36" s="332"/>
      <c r="NHC36" s="332"/>
      <c r="NHD36" s="332"/>
      <c r="NHE36" s="332"/>
      <c r="NHF36" s="332"/>
      <c r="NHG36" s="332"/>
      <c r="NHH36" s="332"/>
      <c r="NHI36" s="332"/>
      <c r="NHJ36" s="332"/>
      <c r="NHK36" s="332"/>
      <c r="NHL36" s="332"/>
      <c r="NHM36" s="332"/>
      <c r="NHN36" s="332"/>
      <c r="NHO36" s="332"/>
      <c r="NHP36" s="332"/>
      <c r="NHQ36" s="332"/>
      <c r="NHR36" s="332"/>
      <c r="NHS36" s="332"/>
      <c r="NHT36" s="332"/>
      <c r="NHU36" s="332"/>
      <c r="NHV36" s="332"/>
      <c r="NHW36" s="332"/>
      <c r="NHX36" s="332"/>
      <c r="NHY36" s="332"/>
      <c r="NHZ36" s="332"/>
      <c r="NIA36" s="332"/>
      <c r="NIB36" s="332"/>
      <c r="NIC36" s="332"/>
      <c r="NID36" s="332"/>
      <c r="NIE36" s="332"/>
      <c r="NIF36" s="332"/>
      <c r="NIG36" s="332"/>
      <c r="NIH36" s="332"/>
      <c r="NII36" s="332"/>
      <c r="NIJ36" s="332"/>
      <c r="NIK36" s="332"/>
      <c r="NIL36" s="332"/>
      <c r="NIM36" s="332"/>
      <c r="NIN36" s="332"/>
      <c r="NIO36" s="332"/>
      <c r="NIP36" s="332"/>
      <c r="NIQ36" s="332"/>
      <c r="NIR36" s="332"/>
      <c r="NIS36" s="332"/>
      <c r="NIT36" s="332"/>
      <c r="NIU36" s="332"/>
      <c r="NIV36" s="332"/>
      <c r="NIW36" s="332"/>
      <c r="NIX36" s="332"/>
      <c r="NIY36" s="332"/>
      <c r="NIZ36" s="332"/>
      <c r="NJA36" s="332"/>
      <c r="NJB36" s="332"/>
      <c r="NJC36" s="332"/>
      <c r="NJD36" s="332"/>
      <c r="NJE36" s="332"/>
      <c r="NJF36" s="332"/>
      <c r="NJG36" s="332"/>
      <c r="NJH36" s="332"/>
      <c r="NJI36" s="332"/>
      <c r="NJJ36" s="332"/>
      <c r="NJK36" s="332"/>
      <c r="NJL36" s="332"/>
      <c r="NJM36" s="332"/>
      <c r="NJN36" s="332"/>
      <c r="NJO36" s="332"/>
      <c r="NJP36" s="332"/>
      <c r="NJQ36" s="332"/>
      <c r="NJR36" s="332"/>
      <c r="NJS36" s="332"/>
      <c r="NJT36" s="332"/>
      <c r="NJU36" s="332"/>
      <c r="NJV36" s="332"/>
      <c r="NJW36" s="332"/>
      <c r="NJX36" s="332"/>
      <c r="NJY36" s="332"/>
      <c r="NJZ36" s="332"/>
      <c r="NKA36" s="332"/>
      <c r="NKB36" s="332"/>
      <c r="NKC36" s="332"/>
      <c r="NKD36" s="332"/>
      <c r="NKE36" s="332"/>
      <c r="NKF36" s="332"/>
      <c r="NKG36" s="332"/>
      <c r="NKH36" s="332"/>
      <c r="NKI36" s="332"/>
      <c r="NKJ36" s="332"/>
      <c r="NKK36" s="332"/>
      <c r="NKL36" s="332"/>
      <c r="NKM36" s="332"/>
      <c r="NKN36" s="332"/>
      <c r="NKO36" s="332"/>
      <c r="NKP36" s="332"/>
      <c r="NKQ36" s="332"/>
      <c r="NKR36" s="332"/>
      <c r="NKS36" s="332"/>
      <c r="NKT36" s="332"/>
      <c r="NKU36" s="332"/>
      <c r="NKV36" s="332"/>
      <c r="NKW36" s="332"/>
      <c r="NKX36" s="332"/>
      <c r="NKY36" s="332"/>
      <c r="NKZ36" s="332"/>
      <c r="NLA36" s="332"/>
      <c r="NLB36" s="332"/>
      <c r="NLC36" s="332"/>
      <c r="NLD36" s="332"/>
      <c r="NLE36" s="332"/>
      <c r="NLF36" s="332"/>
      <c r="NLG36" s="332"/>
      <c r="NLH36" s="332"/>
      <c r="NLI36" s="332"/>
      <c r="NLJ36" s="332"/>
      <c r="NLK36" s="332"/>
      <c r="NLL36" s="332"/>
      <c r="NLM36" s="332"/>
      <c r="NLN36" s="332"/>
      <c r="NLO36" s="332"/>
      <c r="NLP36" s="332"/>
      <c r="NLQ36" s="332"/>
      <c r="NLR36" s="332"/>
      <c r="NLS36" s="332"/>
      <c r="NLT36" s="332"/>
      <c r="NLU36" s="332"/>
      <c r="NLV36" s="332"/>
      <c r="NLW36" s="332"/>
      <c r="NLX36" s="332"/>
      <c r="NLY36" s="332"/>
      <c r="NLZ36" s="332"/>
      <c r="NMA36" s="332"/>
      <c r="NMB36" s="332"/>
      <c r="NMC36" s="332"/>
      <c r="NMD36" s="332"/>
      <c r="NME36" s="332"/>
      <c r="NMF36" s="332"/>
      <c r="NMG36" s="332"/>
      <c r="NMH36" s="332"/>
      <c r="NMI36" s="332"/>
      <c r="NMJ36" s="332"/>
      <c r="NMK36" s="332"/>
      <c r="NML36" s="332"/>
      <c r="NMM36" s="332"/>
      <c r="NMN36" s="332"/>
      <c r="NMO36" s="332"/>
      <c r="NMP36" s="332"/>
      <c r="NMQ36" s="332"/>
      <c r="NMR36" s="332"/>
      <c r="NMS36" s="332"/>
      <c r="NMT36" s="332"/>
      <c r="NMU36" s="332"/>
      <c r="NMV36" s="332"/>
      <c r="NMW36" s="332"/>
      <c r="NMX36" s="332"/>
      <c r="NMY36" s="332"/>
      <c r="NMZ36" s="332"/>
      <c r="NNA36" s="332"/>
      <c r="NNB36" s="332"/>
      <c r="NNC36" s="332"/>
      <c r="NND36" s="332"/>
      <c r="NNE36" s="332"/>
      <c r="NNF36" s="332"/>
      <c r="NNG36" s="332"/>
      <c r="NNH36" s="332"/>
      <c r="NNI36" s="332"/>
      <c r="NNJ36" s="332"/>
      <c r="NNK36" s="332"/>
      <c r="NNL36" s="332"/>
      <c r="NNM36" s="332"/>
      <c r="NNN36" s="332"/>
      <c r="NNO36" s="332"/>
      <c r="NNP36" s="332"/>
      <c r="NNQ36" s="332"/>
      <c r="NNR36" s="332"/>
      <c r="NNS36" s="332"/>
      <c r="NNT36" s="332"/>
      <c r="NNU36" s="332"/>
      <c r="NNV36" s="332"/>
      <c r="NNW36" s="332"/>
      <c r="NNX36" s="332"/>
      <c r="NNY36" s="332"/>
      <c r="NNZ36" s="332"/>
      <c r="NOA36" s="332"/>
      <c r="NOB36" s="332"/>
      <c r="NOC36" s="332"/>
      <c r="NOD36" s="332"/>
      <c r="NOE36" s="332"/>
      <c r="NOF36" s="332"/>
      <c r="NOG36" s="332"/>
      <c r="NOH36" s="332"/>
      <c r="NOI36" s="332"/>
      <c r="NOJ36" s="332"/>
      <c r="NOK36" s="332"/>
      <c r="NOL36" s="332"/>
      <c r="NOM36" s="332"/>
      <c r="NON36" s="332"/>
      <c r="NOO36" s="332"/>
      <c r="NOP36" s="332"/>
      <c r="NOQ36" s="332"/>
      <c r="NOR36" s="332"/>
      <c r="NOS36" s="332"/>
      <c r="NOT36" s="332"/>
      <c r="NOU36" s="332"/>
      <c r="NOV36" s="332"/>
      <c r="NOW36" s="332"/>
      <c r="NOX36" s="332"/>
      <c r="NOY36" s="332"/>
      <c r="NOZ36" s="332"/>
      <c r="NPA36" s="332"/>
      <c r="NPB36" s="332"/>
      <c r="NPC36" s="332"/>
      <c r="NPD36" s="332"/>
      <c r="NPE36" s="332"/>
      <c r="NPF36" s="332"/>
      <c r="NPG36" s="332"/>
      <c r="NPH36" s="332"/>
      <c r="NPI36" s="332"/>
      <c r="NPJ36" s="332"/>
      <c r="NPK36" s="332"/>
      <c r="NPL36" s="332"/>
      <c r="NPM36" s="332"/>
      <c r="NPN36" s="332"/>
      <c r="NPO36" s="332"/>
      <c r="NPP36" s="332"/>
      <c r="NPQ36" s="332"/>
      <c r="NPR36" s="332"/>
      <c r="NPS36" s="332"/>
      <c r="NPT36" s="332"/>
      <c r="NPU36" s="332"/>
      <c r="NPV36" s="332"/>
      <c r="NPW36" s="332"/>
      <c r="NPX36" s="332"/>
      <c r="NPY36" s="332"/>
      <c r="NPZ36" s="332"/>
      <c r="NQA36" s="332"/>
      <c r="NQB36" s="332"/>
      <c r="NQC36" s="332"/>
      <c r="NQD36" s="332"/>
      <c r="NQE36" s="332"/>
      <c r="NQF36" s="332"/>
      <c r="NQG36" s="332"/>
      <c r="NQH36" s="332"/>
      <c r="NQI36" s="332"/>
      <c r="NQJ36" s="332"/>
      <c r="NQK36" s="332"/>
      <c r="NQL36" s="332"/>
      <c r="NQM36" s="332"/>
      <c r="NQN36" s="332"/>
      <c r="NQO36" s="332"/>
      <c r="NQP36" s="332"/>
      <c r="NQQ36" s="332"/>
      <c r="NQR36" s="332"/>
      <c r="NQS36" s="332"/>
      <c r="NQT36" s="332"/>
      <c r="NQU36" s="332"/>
      <c r="NQV36" s="332"/>
      <c r="NQW36" s="332"/>
      <c r="NQX36" s="332"/>
      <c r="NQY36" s="332"/>
      <c r="NQZ36" s="332"/>
      <c r="NRA36" s="332"/>
      <c r="NRB36" s="332"/>
      <c r="NRC36" s="332"/>
      <c r="NRD36" s="332"/>
      <c r="NRE36" s="332"/>
      <c r="NRF36" s="332"/>
      <c r="NRG36" s="332"/>
      <c r="NRH36" s="332"/>
      <c r="NRI36" s="332"/>
      <c r="NRJ36" s="332"/>
      <c r="NRK36" s="332"/>
      <c r="NRL36" s="332"/>
      <c r="NRM36" s="332"/>
      <c r="NRN36" s="332"/>
      <c r="NRO36" s="332"/>
      <c r="NRP36" s="332"/>
      <c r="NRQ36" s="332"/>
      <c r="NRR36" s="332"/>
      <c r="NRS36" s="332"/>
      <c r="NRT36" s="332"/>
      <c r="NRU36" s="332"/>
      <c r="NRV36" s="332"/>
      <c r="NRW36" s="332"/>
      <c r="NRX36" s="332"/>
      <c r="NRY36" s="332"/>
      <c r="NRZ36" s="332"/>
      <c r="NSA36" s="332"/>
      <c r="NSB36" s="332"/>
      <c r="NSC36" s="332"/>
      <c r="NSD36" s="332"/>
      <c r="NSE36" s="332"/>
      <c r="NSF36" s="332"/>
      <c r="NSG36" s="332"/>
      <c r="NSH36" s="332"/>
      <c r="NSI36" s="332"/>
      <c r="NSJ36" s="332"/>
      <c r="NSK36" s="332"/>
      <c r="NSL36" s="332"/>
      <c r="NSM36" s="332"/>
      <c r="NSN36" s="332"/>
      <c r="NSO36" s="332"/>
      <c r="NSP36" s="332"/>
      <c r="NSQ36" s="332"/>
      <c r="NSR36" s="332"/>
      <c r="NSS36" s="332"/>
      <c r="NST36" s="332"/>
      <c r="NSU36" s="332"/>
      <c r="NSV36" s="332"/>
      <c r="NSW36" s="332"/>
      <c r="NSX36" s="332"/>
      <c r="NSY36" s="332"/>
      <c r="NSZ36" s="332"/>
      <c r="NTA36" s="332"/>
      <c r="NTB36" s="332"/>
      <c r="NTC36" s="332"/>
      <c r="NTD36" s="332"/>
      <c r="NTE36" s="332"/>
      <c r="NTF36" s="332"/>
      <c r="NTG36" s="332"/>
      <c r="NTH36" s="332"/>
      <c r="NTI36" s="332"/>
      <c r="NTJ36" s="332"/>
      <c r="NTK36" s="332"/>
      <c r="NTL36" s="332"/>
      <c r="NTM36" s="332"/>
      <c r="NTN36" s="332"/>
      <c r="NTO36" s="332"/>
      <c r="NTP36" s="332"/>
      <c r="NTQ36" s="332"/>
      <c r="NTR36" s="332"/>
      <c r="NTS36" s="332"/>
      <c r="NTT36" s="332"/>
      <c r="NTU36" s="332"/>
      <c r="NTV36" s="332"/>
      <c r="NTW36" s="332"/>
      <c r="NTX36" s="332"/>
      <c r="NTY36" s="332"/>
      <c r="NTZ36" s="332"/>
      <c r="NUA36" s="332"/>
      <c r="NUB36" s="332"/>
      <c r="NUC36" s="332"/>
      <c r="NUD36" s="332"/>
      <c r="NUE36" s="332"/>
      <c r="NUF36" s="332"/>
      <c r="NUG36" s="332"/>
      <c r="NUH36" s="332"/>
      <c r="NUI36" s="332"/>
      <c r="NUJ36" s="332"/>
      <c r="NUK36" s="332"/>
      <c r="NUL36" s="332"/>
      <c r="NUM36" s="332"/>
      <c r="NUN36" s="332"/>
      <c r="NUO36" s="332"/>
      <c r="NUP36" s="332"/>
      <c r="NUQ36" s="332"/>
      <c r="NUR36" s="332"/>
      <c r="NUS36" s="332"/>
      <c r="NUT36" s="332"/>
      <c r="NUU36" s="332"/>
      <c r="NUV36" s="332"/>
      <c r="NUW36" s="332"/>
      <c r="NUX36" s="332"/>
      <c r="NUY36" s="332"/>
      <c r="NUZ36" s="332"/>
      <c r="NVA36" s="332"/>
      <c r="NVB36" s="332"/>
      <c r="NVC36" s="332"/>
      <c r="NVD36" s="332"/>
      <c r="NVE36" s="332"/>
      <c r="NVF36" s="332"/>
      <c r="NVG36" s="332"/>
      <c r="NVH36" s="332"/>
      <c r="NVI36" s="332"/>
      <c r="NVJ36" s="332"/>
      <c r="NVK36" s="332"/>
      <c r="NVL36" s="332"/>
      <c r="NVM36" s="332"/>
      <c r="NVN36" s="332"/>
      <c r="NVO36" s="332"/>
      <c r="NVP36" s="332"/>
      <c r="NVQ36" s="332"/>
      <c r="NVR36" s="332"/>
      <c r="NVS36" s="332"/>
      <c r="NVT36" s="332"/>
      <c r="NVU36" s="332"/>
      <c r="NVV36" s="332"/>
      <c r="NVW36" s="332"/>
      <c r="NVX36" s="332"/>
      <c r="NVY36" s="332"/>
      <c r="NVZ36" s="332"/>
      <c r="NWA36" s="332"/>
      <c r="NWB36" s="332"/>
      <c r="NWC36" s="332"/>
      <c r="NWD36" s="332"/>
      <c r="NWE36" s="332"/>
      <c r="NWF36" s="332"/>
      <c r="NWG36" s="332"/>
      <c r="NWH36" s="332"/>
      <c r="NWI36" s="332"/>
      <c r="NWJ36" s="332"/>
      <c r="NWK36" s="332"/>
      <c r="NWL36" s="332"/>
      <c r="NWM36" s="332"/>
      <c r="NWN36" s="332"/>
      <c r="NWO36" s="332"/>
      <c r="NWP36" s="332"/>
      <c r="NWQ36" s="332"/>
      <c r="NWR36" s="332"/>
      <c r="NWS36" s="332"/>
      <c r="NWT36" s="332"/>
      <c r="NWU36" s="332"/>
      <c r="NWV36" s="332"/>
      <c r="NWW36" s="332"/>
      <c r="NWX36" s="332"/>
      <c r="NWY36" s="332"/>
      <c r="NWZ36" s="332"/>
      <c r="NXA36" s="332"/>
      <c r="NXB36" s="332"/>
      <c r="NXC36" s="332"/>
      <c r="NXD36" s="332"/>
      <c r="NXE36" s="332"/>
      <c r="NXF36" s="332"/>
      <c r="NXG36" s="332"/>
      <c r="NXH36" s="332"/>
      <c r="NXI36" s="332"/>
      <c r="NXJ36" s="332"/>
      <c r="NXK36" s="332"/>
      <c r="NXL36" s="332"/>
      <c r="NXM36" s="332"/>
      <c r="NXN36" s="332"/>
      <c r="NXO36" s="332"/>
      <c r="NXP36" s="332"/>
      <c r="NXQ36" s="332"/>
      <c r="NXR36" s="332"/>
      <c r="NXS36" s="332"/>
      <c r="NXT36" s="332"/>
      <c r="NXU36" s="332"/>
      <c r="NXV36" s="332"/>
      <c r="NXW36" s="332"/>
      <c r="NXX36" s="332"/>
      <c r="NXY36" s="332"/>
      <c r="NXZ36" s="332"/>
      <c r="NYA36" s="332"/>
      <c r="NYB36" s="332"/>
      <c r="NYC36" s="332"/>
      <c r="NYD36" s="332"/>
      <c r="NYE36" s="332"/>
      <c r="NYF36" s="332"/>
      <c r="NYG36" s="332"/>
      <c r="NYH36" s="332"/>
      <c r="NYI36" s="332"/>
      <c r="NYJ36" s="332"/>
      <c r="NYK36" s="332"/>
      <c r="NYL36" s="332"/>
      <c r="NYM36" s="332"/>
      <c r="NYN36" s="332"/>
      <c r="NYO36" s="332"/>
      <c r="NYP36" s="332"/>
      <c r="NYQ36" s="332"/>
      <c r="NYR36" s="332"/>
      <c r="NYS36" s="332"/>
      <c r="NYT36" s="332"/>
      <c r="NYU36" s="332"/>
      <c r="NYV36" s="332"/>
      <c r="NYW36" s="332"/>
      <c r="NYX36" s="332"/>
      <c r="NYY36" s="332"/>
      <c r="NYZ36" s="332"/>
      <c r="NZA36" s="332"/>
      <c r="NZB36" s="332"/>
      <c r="NZC36" s="332"/>
      <c r="NZD36" s="332"/>
      <c r="NZE36" s="332"/>
      <c r="NZF36" s="332"/>
      <c r="NZG36" s="332"/>
      <c r="NZH36" s="332"/>
      <c r="NZI36" s="332"/>
      <c r="NZJ36" s="332"/>
      <c r="NZK36" s="332"/>
      <c r="NZL36" s="332"/>
      <c r="NZM36" s="332"/>
      <c r="NZN36" s="332"/>
      <c r="NZO36" s="332"/>
      <c r="NZP36" s="332"/>
      <c r="NZQ36" s="332"/>
      <c r="NZR36" s="332"/>
      <c r="NZS36" s="332"/>
      <c r="NZT36" s="332"/>
      <c r="NZU36" s="332"/>
      <c r="NZV36" s="332"/>
      <c r="NZW36" s="332"/>
      <c r="NZX36" s="332"/>
      <c r="NZY36" s="332"/>
      <c r="NZZ36" s="332"/>
      <c r="OAA36" s="332"/>
      <c r="OAB36" s="332"/>
      <c r="OAC36" s="332"/>
      <c r="OAD36" s="332"/>
      <c r="OAE36" s="332"/>
      <c r="OAF36" s="332"/>
      <c r="OAG36" s="332"/>
      <c r="OAH36" s="332"/>
      <c r="OAI36" s="332"/>
      <c r="OAJ36" s="332"/>
      <c r="OAK36" s="332"/>
      <c r="OAL36" s="332"/>
      <c r="OAM36" s="332"/>
      <c r="OAN36" s="332"/>
      <c r="OAO36" s="332"/>
      <c r="OAP36" s="332"/>
      <c r="OAQ36" s="332"/>
      <c r="OAR36" s="332"/>
      <c r="OAS36" s="332"/>
      <c r="OAT36" s="332"/>
      <c r="OAU36" s="332"/>
      <c r="OAV36" s="332"/>
      <c r="OAW36" s="332"/>
      <c r="OAX36" s="332"/>
      <c r="OAY36" s="332"/>
      <c r="OAZ36" s="332"/>
      <c r="OBA36" s="332"/>
      <c r="OBB36" s="332"/>
      <c r="OBC36" s="332"/>
      <c r="OBD36" s="332"/>
      <c r="OBE36" s="332"/>
      <c r="OBF36" s="332"/>
      <c r="OBG36" s="332"/>
      <c r="OBH36" s="332"/>
      <c r="OBI36" s="332"/>
      <c r="OBJ36" s="332"/>
      <c r="OBK36" s="332"/>
      <c r="OBL36" s="332"/>
      <c r="OBM36" s="332"/>
      <c r="OBN36" s="332"/>
      <c r="OBO36" s="332"/>
      <c r="OBP36" s="332"/>
      <c r="OBQ36" s="332"/>
      <c r="OBR36" s="332"/>
      <c r="OBS36" s="332"/>
      <c r="OBT36" s="332"/>
      <c r="OBU36" s="332"/>
      <c r="OBV36" s="332"/>
      <c r="OBW36" s="332"/>
      <c r="OBX36" s="332"/>
      <c r="OBY36" s="332"/>
      <c r="OBZ36" s="332"/>
      <c r="OCA36" s="332"/>
      <c r="OCB36" s="332"/>
      <c r="OCC36" s="332"/>
      <c r="OCD36" s="332"/>
      <c r="OCE36" s="332"/>
      <c r="OCF36" s="332"/>
      <c r="OCG36" s="332"/>
      <c r="OCH36" s="332"/>
      <c r="OCI36" s="332"/>
      <c r="OCJ36" s="332"/>
      <c r="OCK36" s="332"/>
      <c r="OCL36" s="332"/>
      <c r="OCM36" s="332"/>
      <c r="OCN36" s="332"/>
      <c r="OCO36" s="332"/>
      <c r="OCP36" s="332"/>
      <c r="OCQ36" s="332"/>
      <c r="OCR36" s="332"/>
      <c r="OCS36" s="332"/>
      <c r="OCT36" s="332"/>
      <c r="OCU36" s="332"/>
      <c r="OCV36" s="332"/>
      <c r="OCW36" s="332"/>
      <c r="OCX36" s="332"/>
      <c r="OCY36" s="332"/>
      <c r="OCZ36" s="332"/>
      <c r="ODA36" s="332"/>
      <c r="ODB36" s="332"/>
      <c r="ODC36" s="332"/>
      <c r="ODD36" s="332"/>
      <c r="ODE36" s="332"/>
      <c r="ODF36" s="332"/>
      <c r="ODG36" s="332"/>
      <c r="ODH36" s="332"/>
      <c r="ODI36" s="332"/>
      <c r="ODJ36" s="332"/>
      <c r="ODK36" s="332"/>
      <c r="ODL36" s="332"/>
      <c r="ODM36" s="332"/>
      <c r="ODN36" s="332"/>
      <c r="ODO36" s="332"/>
      <c r="ODP36" s="332"/>
      <c r="ODQ36" s="332"/>
      <c r="ODR36" s="332"/>
      <c r="ODS36" s="332"/>
      <c r="ODT36" s="332"/>
      <c r="ODU36" s="332"/>
      <c r="ODV36" s="332"/>
      <c r="ODW36" s="332"/>
      <c r="ODX36" s="332"/>
      <c r="ODY36" s="332"/>
      <c r="ODZ36" s="332"/>
      <c r="OEA36" s="332"/>
      <c r="OEB36" s="332"/>
      <c r="OEC36" s="332"/>
      <c r="OED36" s="332"/>
      <c r="OEE36" s="332"/>
      <c r="OEF36" s="332"/>
      <c r="OEG36" s="332"/>
      <c r="OEH36" s="332"/>
      <c r="OEI36" s="332"/>
      <c r="OEJ36" s="332"/>
      <c r="OEK36" s="332"/>
      <c r="OEL36" s="332"/>
      <c r="OEM36" s="332"/>
      <c r="OEN36" s="332"/>
      <c r="OEO36" s="332"/>
      <c r="OEP36" s="332"/>
      <c r="OEQ36" s="332"/>
      <c r="OER36" s="332"/>
      <c r="OES36" s="332"/>
      <c r="OET36" s="332"/>
      <c r="OEU36" s="332"/>
      <c r="OEV36" s="332"/>
      <c r="OEW36" s="332"/>
      <c r="OEX36" s="332"/>
      <c r="OEY36" s="332"/>
      <c r="OEZ36" s="332"/>
      <c r="OFA36" s="332"/>
      <c r="OFB36" s="332"/>
      <c r="OFC36" s="332"/>
      <c r="OFD36" s="332"/>
      <c r="OFE36" s="332"/>
      <c r="OFF36" s="332"/>
      <c r="OFG36" s="332"/>
      <c r="OFH36" s="332"/>
      <c r="OFI36" s="332"/>
      <c r="OFJ36" s="332"/>
      <c r="OFK36" s="332"/>
      <c r="OFL36" s="332"/>
      <c r="OFM36" s="332"/>
      <c r="OFN36" s="332"/>
      <c r="OFO36" s="332"/>
      <c r="OFP36" s="332"/>
      <c r="OFQ36" s="332"/>
      <c r="OFR36" s="332"/>
      <c r="OFS36" s="332"/>
      <c r="OFT36" s="332"/>
      <c r="OFU36" s="332"/>
      <c r="OFV36" s="332"/>
      <c r="OFW36" s="332"/>
      <c r="OFX36" s="332"/>
      <c r="OFY36" s="332"/>
      <c r="OFZ36" s="332"/>
      <c r="OGA36" s="332"/>
      <c r="OGB36" s="332"/>
      <c r="OGC36" s="332"/>
      <c r="OGD36" s="332"/>
      <c r="OGE36" s="332"/>
      <c r="OGF36" s="332"/>
      <c r="OGG36" s="332"/>
      <c r="OGH36" s="332"/>
      <c r="OGI36" s="332"/>
      <c r="OGJ36" s="332"/>
      <c r="OGK36" s="332"/>
      <c r="OGL36" s="332"/>
      <c r="OGM36" s="332"/>
      <c r="OGN36" s="332"/>
      <c r="OGO36" s="332"/>
      <c r="OGP36" s="332"/>
      <c r="OGQ36" s="332"/>
      <c r="OGR36" s="332"/>
      <c r="OGS36" s="332"/>
      <c r="OGT36" s="332"/>
      <c r="OGU36" s="332"/>
      <c r="OGV36" s="332"/>
      <c r="OGW36" s="332"/>
      <c r="OGX36" s="332"/>
      <c r="OGY36" s="332"/>
      <c r="OGZ36" s="332"/>
      <c r="OHA36" s="332"/>
      <c r="OHB36" s="332"/>
      <c r="OHC36" s="332"/>
      <c r="OHD36" s="332"/>
      <c r="OHE36" s="332"/>
      <c r="OHF36" s="332"/>
      <c r="OHG36" s="332"/>
      <c r="OHH36" s="332"/>
      <c r="OHI36" s="332"/>
      <c r="OHJ36" s="332"/>
      <c r="OHK36" s="332"/>
      <c r="OHL36" s="332"/>
      <c r="OHM36" s="332"/>
      <c r="OHN36" s="332"/>
      <c r="OHO36" s="332"/>
      <c r="OHP36" s="332"/>
      <c r="OHQ36" s="332"/>
      <c r="OHR36" s="332"/>
      <c r="OHS36" s="332"/>
      <c r="OHT36" s="332"/>
      <c r="OHU36" s="332"/>
      <c r="OHV36" s="332"/>
      <c r="OHW36" s="332"/>
      <c r="OHX36" s="332"/>
      <c r="OHY36" s="332"/>
      <c r="OHZ36" s="332"/>
      <c r="OIA36" s="332"/>
      <c r="OIB36" s="332"/>
      <c r="OIC36" s="332"/>
      <c r="OID36" s="332"/>
      <c r="OIE36" s="332"/>
      <c r="OIF36" s="332"/>
      <c r="OIG36" s="332"/>
      <c r="OIH36" s="332"/>
      <c r="OII36" s="332"/>
      <c r="OIJ36" s="332"/>
      <c r="OIK36" s="332"/>
      <c r="OIL36" s="332"/>
      <c r="OIM36" s="332"/>
      <c r="OIN36" s="332"/>
      <c r="OIO36" s="332"/>
      <c r="OIP36" s="332"/>
      <c r="OIQ36" s="332"/>
      <c r="OIR36" s="332"/>
      <c r="OIS36" s="332"/>
      <c r="OIT36" s="332"/>
      <c r="OIU36" s="332"/>
      <c r="OIV36" s="332"/>
      <c r="OIW36" s="332"/>
      <c r="OIX36" s="332"/>
      <c r="OIY36" s="332"/>
      <c r="OIZ36" s="332"/>
      <c r="OJA36" s="332"/>
      <c r="OJB36" s="332"/>
      <c r="OJC36" s="332"/>
      <c r="OJD36" s="332"/>
      <c r="OJE36" s="332"/>
      <c r="OJF36" s="332"/>
      <c r="OJG36" s="332"/>
      <c r="OJH36" s="332"/>
      <c r="OJI36" s="332"/>
      <c r="OJJ36" s="332"/>
      <c r="OJK36" s="332"/>
      <c r="OJL36" s="332"/>
      <c r="OJM36" s="332"/>
      <c r="OJN36" s="332"/>
      <c r="OJO36" s="332"/>
      <c r="OJP36" s="332"/>
      <c r="OJQ36" s="332"/>
      <c r="OJR36" s="332"/>
      <c r="OJS36" s="332"/>
      <c r="OJT36" s="332"/>
      <c r="OJU36" s="332"/>
      <c r="OJV36" s="332"/>
      <c r="OJW36" s="332"/>
      <c r="OJX36" s="332"/>
      <c r="OJY36" s="332"/>
      <c r="OJZ36" s="332"/>
      <c r="OKA36" s="332"/>
      <c r="OKB36" s="332"/>
      <c r="OKC36" s="332"/>
      <c r="OKD36" s="332"/>
      <c r="OKE36" s="332"/>
      <c r="OKF36" s="332"/>
      <c r="OKG36" s="332"/>
      <c r="OKH36" s="332"/>
      <c r="OKI36" s="332"/>
      <c r="OKJ36" s="332"/>
      <c r="OKK36" s="332"/>
      <c r="OKL36" s="332"/>
      <c r="OKM36" s="332"/>
      <c r="OKN36" s="332"/>
      <c r="OKO36" s="332"/>
      <c r="OKP36" s="332"/>
      <c r="OKQ36" s="332"/>
      <c r="OKR36" s="332"/>
      <c r="OKS36" s="332"/>
      <c r="OKT36" s="332"/>
      <c r="OKU36" s="332"/>
      <c r="OKV36" s="332"/>
      <c r="OKW36" s="332"/>
      <c r="OKX36" s="332"/>
      <c r="OKY36" s="332"/>
      <c r="OKZ36" s="332"/>
      <c r="OLA36" s="332"/>
      <c r="OLB36" s="332"/>
      <c r="OLC36" s="332"/>
      <c r="OLD36" s="332"/>
      <c r="OLE36" s="332"/>
      <c r="OLF36" s="332"/>
      <c r="OLG36" s="332"/>
      <c r="OLH36" s="332"/>
      <c r="OLI36" s="332"/>
      <c r="OLJ36" s="332"/>
      <c r="OLK36" s="332"/>
      <c r="OLL36" s="332"/>
      <c r="OLM36" s="332"/>
      <c r="OLN36" s="332"/>
      <c r="OLO36" s="332"/>
      <c r="OLP36" s="332"/>
      <c r="OLQ36" s="332"/>
      <c r="OLR36" s="332"/>
      <c r="OLS36" s="332"/>
      <c r="OLT36" s="332"/>
      <c r="OLU36" s="332"/>
      <c r="OLV36" s="332"/>
      <c r="OLW36" s="332"/>
      <c r="OLX36" s="332"/>
      <c r="OLY36" s="332"/>
      <c r="OLZ36" s="332"/>
      <c r="OMA36" s="332"/>
      <c r="OMB36" s="332"/>
      <c r="OMC36" s="332"/>
      <c r="OMD36" s="332"/>
      <c r="OME36" s="332"/>
      <c r="OMF36" s="332"/>
      <c r="OMG36" s="332"/>
      <c r="OMH36" s="332"/>
      <c r="OMI36" s="332"/>
      <c r="OMJ36" s="332"/>
      <c r="OMK36" s="332"/>
      <c r="OML36" s="332"/>
      <c r="OMM36" s="332"/>
      <c r="OMN36" s="332"/>
      <c r="OMO36" s="332"/>
      <c r="OMP36" s="332"/>
      <c r="OMQ36" s="332"/>
      <c r="OMR36" s="332"/>
      <c r="OMS36" s="332"/>
      <c r="OMT36" s="332"/>
      <c r="OMU36" s="332"/>
      <c r="OMV36" s="332"/>
      <c r="OMW36" s="332"/>
      <c r="OMX36" s="332"/>
      <c r="OMY36" s="332"/>
      <c r="OMZ36" s="332"/>
      <c r="ONA36" s="332"/>
      <c r="ONB36" s="332"/>
      <c r="ONC36" s="332"/>
      <c r="OND36" s="332"/>
      <c r="ONE36" s="332"/>
      <c r="ONF36" s="332"/>
      <c r="ONG36" s="332"/>
      <c r="ONH36" s="332"/>
      <c r="ONI36" s="332"/>
      <c r="ONJ36" s="332"/>
      <c r="ONK36" s="332"/>
      <c r="ONL36" s="332"/>
      <c r="ONM36" s="332"/>
      <c r="ONN36" s="332"/>
      <c r="ONO36" s="332"/>
      <c r="ONP36" s="332"/>
      <c r="ONQ36" s="332"/>
      <c r="ONR36" s="332"/>
      <c r="ONS36" s="332"/>
      <c r="ONT36" s="332"/>
      <c r="ONU36" s="332"/>
      <c r="ONV36" s="332"/>
      <c r="ONW36" s="332"/>
      <c r="ONX36" s="332"/>
      <c r="ONY36" s="332"/>
      <c r="ONZ36" s="332"/>
      <c r="OOA36" s="332"/>
      <c r="OOB36" s="332"/>
      <c r="OOC36" s="332"/>
      <c r="OOD36" s="332"/>
      <c r="OOE36" s="332"/>
      <c r="OOF36" s="332"/>
      <c r="OOG36" s="332"/>
      <c r="OOH36" s="332"/>
      <c r="OOI36" s="332"/>
      <c r="OOJ36" s="332"/>
      <c r="OOK36" s="332"/>
      <c r="OOL36" s="332"/>
      <c r="OOM36" s="332"/>
      <c r="OON36" s="332"/>
      <c r="OOO36" s="332"/>
      <c r="OOP36" s="332"/>
      <c r="OOQ36" s="332"/>
      <c r="OOR36" s="332"/>
      <c r="OOS36" s="332"/>
      <c r="OOT36" s="332"/>
      <c r="OOU36" s="332"/>
      <c r="OOV36" s="332"/>
      <c r="OOW36" s="332"/>
      <c r="OOX36" s="332"/>
      <c r="OOY36" s="332"/>
      <c r="OOZ36" s="332"/>
      <c r="OPA36" s="332"/>
      <c r="OPB36" s="332"/>
      <c r="OPC36" s="332"/>
      <c r="OPD36" s="332"/>
      <c r="OPE36" s="332"/>
      <c r="OPF36" s="332"/>
      <c r="OPG36" s="332"/>
      <c r="OPH36" s="332"/>
      <c r="OPI36" s="332"/>
      <c r="OPJ36" s="332"/>
      <c r="OPK36" s="332"/>
      <c r="OPL36" s="332"/>
      <c r="OPM36" s="332"/>
      <c r="OPN36" s="332"/>
      <c r="OPO36" s="332"/>
      <c r="OPP36" s="332"/>
      <c r="OPQ36" s="332"/>
      <c r="OPR36" s="332"/>
      <c r="OPS36" s="332"/>
      <c r="OPT36" s="332"/>
      <c r="OPU36" s="332"/>
      <c r="OPV36" s="332"/>
      <c r="OPW36" s="332"/>
      <c r="OPX36" s="332"/>
      <c r="OPY36" s="332"/>
      <c r="OPZ36" s="332"/>
      <c r="OQA36" s="332"/>
      <c r="OQB36" s="332"/>
      <c r="OQC36" s="332"/>
      <c r="OQD36" s="332"/>
      <c r="OQE36" s="332"/>
      <c r="OQF36" s="332"/>
      <c r="OQG36" s="332"/>
      <c r="OQH36" s="332"/>
      <c r="OQI36" s="332"/>
      <c r="OQJ36" s="332"/>
      <c r="OQK36" s="332"/>
      <c r="OQL36" s="332"/>
      <c r="OQM36" s="332"/>
      <c r="OQN36" s="332"/>
      <c r="OQO36" s="332"/>
      <c r="OQP36" s="332"/>
      <c r="OQQ36" s="332"/>
      <c r="OQR36" s="332"/>
      <c r="OQS36" s="332"/>
      <c r="OQT36" s="332"/>
      <c r="OQU36" s="332"/>
      <c r="OQV36" s="332"/>
      <c r="OQW36" s="332"/>
      <c r="OQX36" s="332"/>
      <c r="OQY36" s="332"/>
      <c r="OQZ36" s="332"/>
      <c r="ORA36" s="332"/>
      <c r="ORB36" s="332"/>
      <c r="ORC36" s="332"/>
      <c r="ORD36" s="332"/>
      <c r="ORE36" s="332"/>
      <c r="ORF36" s="332"/>
      <c r="ORG36" s="332"/>
      <c r="ORH36" s="332"/>
      <c r="ORI36" s="332"/>
      <c r="ORJ36" s="332"/>
      <c r="ORK36" s="332"/>
      <c r="ORL36" s="332"/>
      <c r="ORM36" s="332"/>
      <c r="ORN36" s="332"/>
      <c r="ORO36" s="332"/>
      <c r="ORP36" s="332"/>
      <c r="ORQ36" s="332"/>
      <c r="ORR36" s="332"/>
      <c r="ORS36" s="332"/>
      <c r="ORT36" s="332"/>
      <c r="ORU36" s="332"/>
      <c r="ORV36" s="332"/>
      <c r="ORW36" s="332"/>
      <c r="ORX36" s="332"/>
      <c r="ORY36" s="332"/>
      <c r="ORZ36" s="332"/>
      <c r="OSA36" s="332"/>
      <c r="OSB36" s="332"/>
      <c r="OSC36" s="332"/>
      <c r="OSD36" s="332"/>
      <c r="OSE36" s="332"/>
      <c r="OSF36" s="332"/>
      <c r="OSG36" s="332"/>
      <c r="OSH36" s="332"/>
      <c r="OSI36" s="332"/>
      <c r="OSJ36" s="332"/>
      <c r="OSK36" s="332"/>
      <c r="OSL36" s="332"/>
      <c r="OSM36" s="332"/>
      <c r="OSN36" s="332"/>
      <c r="OSO36" s="332"/>
      <c r="OSP36" s="332"/>
      <c r="OSQ36" s="332"/>
      <c r="OSR36" s="332"/>
      <c r="OSS36" s="332"/>
      <c r="OST36" s="332"/>
      <c r="OSU36" s="332"/>
      <c r="OSV36" s="332"/>
      <c r="OSW36" s="332"/>
      <c r="OSX36" s="332"/>
      <c r="OSY36" s="332"/>
      <c r="OSZ36" s="332"/>
      <c r="OTA36" s="332"/>
      <c r="OTB36" s="332"/>
      <c r="OTC36" s="332"/>
      <c r="OTD36" s="332"/>
      <c r="OTE36" s="332"/>
      <c r="OTF36" s="332"/>
      <c r="OTG36" s="332"/>
      <c r="OTH36" s="332"/>
      <c r="OTI36" s="332"/>
      <c r="OTJ36" s="332"/>
      <c r="OTK36" s="332"/>
      <c r="OTL36" s="332"/>
      <c r="OTM36" s="332"/>
      <c r="OTN36" s="332"/>
      <c r="OTO36" s="332"/>
      <c r="OTP36" s="332"/>
      <c r="OTQ36" s="332"/>
      <c r="OTR36" s="332"/>
      <c r="OTS36" s="332"/>
      <c r="OTT36" s="332"/>
      <c r="OTU36" s="332"/>
      <c r="OTV36" s="332"/>
      <c r="OTW36" s="332"/>
      <c r="OTX36" s="332"/>
      <c r="OTY36" s="332"/>
      <c r="OTZ36" s="332"/>
      <c r="OUA36" s="332"/>
      <c r="OUB36" s="332"/>
      <c r="OUC36" s="332"/>
      <c r="OUD36" s="332"/>
      <c r="OUE36" s="332"/>
      <c r="OUF36" s="332"/>
      <c r="OUG36" s="332"/>
      <c r="OUH36" s="332"/>
      <c r="OUI36" s="332"/>
      <c r="OUJ36" s="332"/>
      <c r="OUK36" s="332"/>
      <c r="OUL36" s="332"/>
      <c r="OUM36" s="332"/>
      <c r="OUN36" s="332"/>
      <c r="OUO36" s="332"/>
      <c r="OUP36" s="332"/>
      <c r="OUQ36" s="332"/>
      <c r="OUR36" s="332"/>
      <c r="OUS36" s="332"/>
      <c r="OUT36" s="332"/>
      <c r="OUU36" s="332"/>
      <c r="OUV36" s="332"/>
      <c r="OUW36" s="332"/>
      <c r="OUX36" s="332"/>
      <c r="OUY36" s="332"/>
      <c r="OUZ36" s="332"/>
      <c r="OVA36" s="332"/>
      <c r="OVB36" s="332"/>
      <c r="OVC36" s="332"/>
      <c r="OVD36" s="332"/>
      <c r="OVE36" s="332"/>
      <c r="OVF36" s="332"/>
      <c r="OVG36" s="332"/>
      <c r="OVH36" s="332"/>
      <c r="OVI36" s="332"/>
      <c r="OVJ36" s="332"/>
      <c r="OVK36" s="332"/>
      <c r="OVL36" s="332"/>
      <c r="OVM36" s="332"/>
      <c r="OVN36" s="332"/>
      <c r="OVO36" s="332"/>
      <c r="OVP36" s="332"/>
      <c r="OVQ36" s="332"/>
      <c r="OVR36" s="332"/>
      <c r="OVS36" s="332"/>
      <c r="OVT36" s="332"/>
      <c r="OVU36" s="332"/>
      <c r="OVV36" s="332"/>
      <c r="OVW36" s="332"/>
      <c r="OVX36" s="332"/>
      <c r="OVY36" s="332"/>
      <c r="OVZ36" s="332"/>
      <c r="OWA36" s="332"/>
      <c r="OWB36" s="332"/>
      <c r="OWC36" s="332"/>
      <c r="OWD36" s="332"/>
      <c r="OWE36" s="332"/>
      <c r="OWF36" s="332"/>
      <c r="OWG36" s="332"/>
      <c r="OWH36" s="332"/>
      <c r="OWI36" s="332"/>
      <c r="OWJ36" s="332"/>
      <c r="OWK36" s="332"/>
      <c r="OWL36" s="332"/>
      <c r="OWM36" s="332"/>
      <c r="OWN36" s="332"/>
      <c r="OWO36" s="332"/>
      <c r="OWP36" s="332"/>
      <c r="OWQ36" s="332"/>
      <c r="OWR36" s="332"/>
      <c r="OWS36" s="332"/>
      <c r="OWT36" s="332"/>
      <c r="OWU36" s="332"/>
      <c r="OWV36" s="332"/>
      <c r="OWW36" s="332"/>
      <c r="OWX36" s="332"/>
      <c r="OWY36" s="332"/>
      <c r="OWZ36" s="332"/>
      <c r="OXA36" s="332"/>
      <c r="OXB36" s="332"/>
      <c r="OXC36" s="332"/>
      <c r="OXD36" s="332"/>
      <c r="OXE36" s="332"/>
      <c r="OXF36" s="332"/>
      <c r="OXG36" s="332"/>
      <c r="OXH36" s="332"/>
      <c r="OXI36" s="332"/>
      <c r="OXJ36" s="332"/>
      <c r="OXK36" s="332"/>
      <c r="OXL36" s="332"/>
      <c r="OXM36" s="332"/>
      <c r="OXN36" s="332"/>
      <c r="OXO36" s="332"/>
      <c r="OXP36" s="332"/>
      <c r="OXQ36" s="332"/>
      <c r="OXR36" s="332"/>
      <c r="OXS36" s="332"/>
      <c r="OXT36" s="332"/>
      <c r="OXU36" s="332"/>
      <c r="OXV36" s="332"/>
      <c r="OXW36" s="332"/>
      <c r="OXX36" s="332"/>
      <c r="OXY36" s="332"/>
      <c r="OXZ36" s="332"/>
      <c r="OYA36" s="332"/>
      <c r="OYB36" s="332"/>
      <c r="OYC36" s="332"/>
      <c r="OYD36" s="332"/>
      <c r="OYE36" s="332"/>
      <c r="OYF36" s="332"/>
      <c r="OYG36" s="332"/>
      <c r="OYH36" s="332"/>
      <c r="OYI36" s="332"/>
      <c r="OYJ36" s="332"/>
      <c r="OYK36" s="332"/>
      <c r="OYL36" s="332"/>
      <c r="OYM36" s="332"/>
      <c r="OYN36" s="332"/>
      <c r="OYO36" s="332"/>
      <c r="OYP36" s="332"/>
      <c r="OYQ36" s="332"/>
      <c r="OYR36" s="332"/>
      <c r="OYS36" s="332"/>
      <c r="OYT36" s="332"/>
      <c r="OYU36" s="332"/>
      <c r="OYV36" s="332"/>
      <c r="OYW36" s="332"/>
      <c r="OYX36" s="332"/>
      <c r="OYY36" s="332"/>
      <c r="OYZ36" s="332"/>
      <c r="OZA36" s="332"/>
      <c r="OZB36" s="332"/>
      <c r="OZC36" s="332"/>
      <c r="OZD36" s="332"/>
      <c r="OZE36" s="332"/>
      <c r="OZF36" s="332"/>
      <c r="OZG36" s="332"/>
      <c r="OZH36" s="332"/>
      <c r="OZI36" s="332"/>
      <c r="OZJ36" s="332"/>
      <c r="OZK36" s="332"/>
      <c r="OZL36" s="332"/>
      <c r="OZM36" s="332"/>
      <c r="OZN36" s="332"/>
      <c r="OZO36" s="332"/>
      <c r="OZP36" s="332"/>
      <c r="OZQ36" s="332"/>
      <c r="OZR36" s="332"/>
      <c r="OZS36" s="332"/>
      <c r="OZT36" s="332"/>
      <c r="OZU36" s="332"/>
      <c r="OZV36" s="332"/>
      <c r="OZW36" s="332"/>
      <c r="OZX36" s="332"/>
      <c r="OZY36" s="332"/>
      <c r="OZZ36" s="332"/>
      <c r="PAA36" s="332"/>
      <c r="PAB36" s="332"/>
      <c r="PAC36" s="332"/>
      <c r="PAD36" s="332"/>
      <c r="PAE36" s="332"/>
      <c r="PAF36" s="332"/>
      <c r="PAG36" s="332"/>
      <c r="PAH36" s="332"/>
      <c r="PAI36" s="332"/>
      <c r="PAJ36" s="332"/>
      <c r="PAK36" s="332"/>
      <c r="PAL36" s="332"/>
      <c r="PAM36" s="332"/>
      <c r="PAN36" s="332"/>
      <c r="PAO36" s="332"/>
      <c r="PAP36" s="332"/>
      <c r="PAQ36" s="332"/>
      <c r="PAR36" s="332"/>
      <c r="PAS36" s="332"/>
      <c r="PAT36" s="332"/>
      <c r="PAU36" s="332"/>
      <c r="PAV36" s="332"/>
      <c r="PAW36" s="332"/>
      <c r="PAX36" s="332"/>
      <c r="PAY36" s="332"/>
      <c r="PAZ36" s="332"/>
      <c r="PBA36" s="332"/>
      <c r="PBB36" s="332"/>
      <c r="PBC36" s="332"/>
      <c r="PBD36" s="332"/>
      <c r="PBE36" s="332"/>
      <c r="PBF36" s="332"/>
      <c r="PBG36" s="332"/>
      <c r="PBH36" s="332"/>
      <c r="PBI36" s="332"/>
      <c r="PBJ36" s="332"/>
      <c r="PBK36" s="332"/>
      <c r="PBL36" s="332"/>
      <c r="PBM36" s="332"/>
      <c r="PBN36" s="332"/>
      <c r="PBO36" s="332"/>
      <c r="PBP36" s="332"/>
      <c r="PBQ36" s="332"/>
      <c r="PBR36" s="332"/>
      <c r="PBS36" s="332"/>
      <c r="PBT36" s="332"/>
      <c r="PBU36" s="332"/>
      <c r="PBV36" s="332"/>
      <c r="PBW36" s="332"/>
      <c r="PBX36" s="332"/>
      <c r="PBY36" s="332"/>
      <c r="PBZ36" s="332"/>
      <c r="PCA36" s="332"/>
      <c r="PCB36" s="332"/>
      <c r="PCC36" s="332"/>
      <c r="PCD36" s="332"/>
      <c r="PCE36" s="332"/>
      <c r="PCF36" s="332"/>
      <c r="PCG36" s="332"/>
      <c r="PCH36" s="332"/>
      <c r="PCI36" s="332"/>
      <c r="PCJ36" s="332"/>
      <c r="PCK36" s="332"/>
      <c r="PCL36" s="332"/>
      <c r="PCM36" s="332"/>
      <c r="PCN36" s="332"/>
      <c r="PCO36" s="332"/>
      <c r="PCP36" s="332"/>
      <c r="PCQ36" s="332"/>
      <c r="PCR36" s="332"/>
      <c r="PCS36" s="332"/>
      <c r="PCT36" s="332"/>
      <c r="PCU36" s="332"/>
      <c r="PCV36" s="332"/>
      <c r="PCW36" s="332"/>
      <c r="PCX36" s="332"/>
      <c r="PCY36" s="332"/>
      <c r="PCZ36" s="332"/>
      <c r="PDA36" s="332"/>
      <c r="PDB36" s="332"/>
      <c r="PDC36" s="332"/>
      <c r="PDD36" s="332"/>
      <c r="PDE36" s="332"/>
      <c r="PDF36" s="332"/>
      <c r="PDG36" s="332"/>
      <c r="PDH36" s="332"/>
      <c r="PDI36" s="332"/>
      <c r="PDJ36" s="332"/>
      <c r="PDK36" s="332"/>
      <c r="PDL36" s="332"/>
      <c r="PDM36" s="332"/>
      <c r="PDN36" s="332"/>
      <c r="PDO36" s="332"/>
      <c r="PDP36" s="332"/>
      <c r="PDQ36" s="332"/>
      <c r="PDR36" s="332"/>
      <c r="PDS36" s="332"/>
      <c r="PDT36" s="332"/>
      <c r="PDU36" s="332"/>
      <c r="PDV36" s="332"/>
      <c r="PDW36" s="332"/>
      <c r="PDX36" s="332"/>
      <c r="PDY36" s="332"/>
      <c r="PDZ36" s="332"/>
      <c r="PEA36" s="332"/>
      <c r="PEB36" s="332"/>
      <c r="PEC36" s="332"/>
      <c r="PED36" s="332"/>
      <c r="PEE36" s="332"/>
      <c r="PEF36" s="332"/>
      <c r="PEG36" s="332"/>
      <c r="PEH36" s="332"/>
      <c r="PEI36" s="332"/>
      <c r="PEJ36" s="332"/>
      <c r="PEK36" s="332"/>
      <c r="PEL36" s="332"/>
      <c r="PEM36" s="332"/>
      <c r="PEN36" s="332"/>
      <c r="PEO36" s="332"/>
      <c r="PEP36" s="332"/>
      <c r="PEQ36" s="332"/>
      <c r="PER36" s="332"/>
      <c r="PES36" s="332"/>
      <c r="PET36" s="332"/>
      <c r="PEU36" s="332"/>
      <c r="PEV36" s="332"/>
      <c r="PEW36" s="332"/>
      <c r="PEX36" s="332"/>
      <c r="PEY36" s="332"/>
      <c r="PEZ36" s="332"/>
      <c r="PFA36" s="332"/>
      <c r="PFB36" s="332"/>
      <c r="PFC36" s="332"/>
      <c r="PFD36" s="332"/>
      <c r="PFE36" s="332"/>
      <c r="PFF36" s="332"/>
      <c r="PFG36" s="332"/>
      <c r="PFH36" s="332"/>
      <c r="PFI36" s="332"/>
      <c r="PFJ36" s="332"/>
      <c r="PFK36" s="332"/>
      <c r="PFL36" s="332"/>
      <c r="PFM36" s="332"/>
      <c r="PFN36" s="332"/>
      <c r="PFO36" s="332"/>
      <c r="PFP36" s="332"/>
      <c r="PFQ36" s="332"/>
      <c r="PFR36" s="332"/>
      <c r="PFS36" s="332"/>
      <c r="PFT36" s="332"/>
      <c r="PFU36" s="332"/>
      <c r="PFV36" s="332"/>
      <c r="PFW36" s="332"/>
      <c r="PFX36" s="332"/>
      <c r="PFY36" s="332"/>
      <c r="PFZ36" s="332"/>
      <c r="PGA36" s="332"/>
      <c r="PGB36" s="332"/>
      <c r="PGC36" s="332"/>
      <c r="PGD36" s="332"/>
      <c r="PGE36" s="332"/>
      <c r="PGF36" s="332"/>
      <c r="PGG36" s="332"/>
      <c r="PGH36" s="332"/>
      <c r="PGI36" s="332"/>
      <c r="PGJ36" s="332"/>
      <c r="PGK36" s="332"/>
      <c r="PGL36" s="332"/>
      <c r="PGM36" s="332"/>
      <c r="PGN36" s="332"/>
      <c r="PGO36" s="332"/>
      <c r="PGP36" s="332"/>
      <c r="PGQ36" s="332"/>
      <c r="PGR36" s="332"/>
      <c r="PGS36" s="332"/>
      <c r="PGT36" s="332"/>
      <c r="PGU36" s="332"/>
      <c r="PGV36" s="332"/>
      <c r="PGW36" s="332"/>
      <c r="PGX36" s="332"/>
      <c r="PGY36" s="332"/>
      <c r="PGZ36" s="332"/>
      <c r="PHA36" s="332"/>
      <c r="PHB36" s="332"/>
      <c r="PHC36" s="332"/>
      <c r="PHD36" s="332"/>
      <c r="PHE36" s="332"/>
      <c r="PHF36" s="332"/>
      <c r="PHG36" s="332"/>
      <c r="PHH36" s="332"/>
      <c r="PHI36" s="332"/>
      <c r="PHJ36" s="332"/>
      <c r="PHK36" s="332"/>
      <c r="PHL36" s="332"/>
      <c r="PHM36" s="332"/>
      <c r="PHN36" s="332"/>
      <c r="PHO36" s="332"/>
      <c r="PHP36" s="332"/>
      <c r="PHQ36" s="332"/>
      <c r="PHR36" s="332"/>
      <c r="PHS36" s="332"/>
      <c r="PHT36" s="332"/>
      <c r="PHU36" s="332"/>
      <c r="PHV36" s="332"/>
      <c r="PHW36" s="332"/>
      <c r="PHX36" s="332"/>
      <c r="PHY36" s="332"/>
      <c r="PHZ36" s="332"/>
      <c r="PIA36" s="332"/>
      <c r="PIB36" s="332"/>
      <c r="PIC36" s="332"/>
      <c r="PID36" s="332"/>
      <c r="PIE36" s="332"/>
      <c r="PIF36" s="332"/>
      <c r="PIG36" s="332"/>
      <c r="PIH36" s="332"/>
      <c r="PII36" s="332"/>
      <c r="PIJ36" s="332"/>
      <c r="PIK36" s="332"/>
      <c r="PIL36" s="332"/>
      <c r="PIM36" s="332"/>
      <c r="PIN36" s="332"/>
      <c r="PIO36" s="332"/>
      <c r="PIP36" s="332"/>
      <c r="PIQ36" s="332"/>
      <c r="PIR36" s="332"/>
      <c r="PIS36" s="332"/>
      <c r="PIT36" s="332"/>
      <c r="PIU36" s="332"/>
      <c r="PIV36" s="332"/>
      <c r="PIW36" s="332"/>
      <c r="PIX36" s="332"/>
      <c r="PIY36" s="332"/>
      <c r="PIZ36" s="332"/>
      <c r="PJA36" s="332"/>
      <c r="PJB36" s="332"/>
      <c r="PJC36" s="332"/>
      <c r="PJD36" s="332"/>
      <c r="PJE36" s="332"/>
      <c r="PJF36" s="332"/>
      <c r="PJG36" s="332"/>
      <c r="PJH36" s="332"/>
      <c r="PJI36" s="332"/>
      <c r="PJJ36" s="332"/>
      <c r="PJK36" s="332"/>
      <c r="PJL36" s="332"/>
      <c r="PJM36" s="332"/>
      <c r="PJN36" s="332"/>
      <c r="PJO36" s="332"/>
      <c r="PJP36" s="332"/>
      <c r="PJQ36" s="332"/>
      <c r="PJR36" s="332"/>
      <c r="PJS36" s="332"/>
      <c r="PJT36" s="332"/>
      <c r="PJU36" s="332"/>
      <c r="PJV36" s="332"/>
      <c r="PJW36" s="332"/>
      <c r="PJX36" s="332"/>
      <c r="PJY36" s="332"/>
      <c r="PJZ36" s="332"/>
      <c r="PKA36" s="332"/>
      <c r="PKB36" s="332"/>
      <c r="PKC36" s="332"/>
      <c r="PKD36" s="332"/>
      <c r="PKE36" s="332"/>
      <c r="PKF36" s="332"/>
      <c r="PKG36" s="332"/>
      <c r="PKH36" s="332"/>
      <c r="PKI36" s="332"/>
      <c r="PKJ36" s="332"/>
      <c r="PKK36" s="332"/>
      <c r="PKL36" s="332"/>
      <c r="PKM36" s="332"/>
      <c r="PKN36" s="332"/>
      <c r="PKO36" s="332"/>
      <c r="PKP36" s="332"/>
      <c r="PKQ36" s="332"/>
      <c r="PKR36" s="332"/>
      <c r="PKS36" s="332"/>
      <c r="PKT36" s="332"/>
      <c r="PKU36" s="332"/>
      <c r="PKV36" s="332"/>
      <c r="PKW36" s="332"/>
      <c r="PKX36" s="332"/>
      <c r="PKY36" s="332"/>
      <c r="PKZ36" s="332"/>
      <c r="PLA36" s="332"/>
      <c r="PLB36" s="332"/>
      <c r="PLC36" s="332"/>
      <c r="PLD36" s="332"/>
      <c r="PLE36" s="332"/>
      <c r="PLF36" s="332"/>
      <c r="PLG36" s="332"/>
      <c r="PLH36" s="332"/>
      <c r="PLI36" s="332"/>
      <c r="PLJ36" s="332"/>
      <c r="PLK36" s="332"/>
      <c r="PLL36" s="332"/>
      <c r="PLM36" s="332"/>
      <c r="PLN36" s="332"/>
      <c r="PLO36" s="332"/>
      <c r="PLP36" s="332"/>
      <c r="PLQ36" s="332"/>
      <c r="PLR36" s="332"/>
      <c r="PLS36" s="332"/>
      <c r="PLT36" s="332"/>
      <c r="PLU36" s="332"/>
      <c r="PLV36" s="332"/>
      <c r="PLW36" s="332"/>
      <c r="PLX36" s="332"/>
      <c r="PLY36" s="332"/>
      <c r="PLZ36" s="332"/>
      <c r="PMA36" s="332"/>
      <c r="PMB36" s="332"/>
      <c r="PMC36" s="332"/>
      <c r="PMD36" s="332"/>
      <c r="PME36" s="332"/>
      <c r="PMF36" s="332"/>
      <c r="PMG36" s="332"/>
      <c r="PMH36" s="332"/>
      <c r="PMI36" s="332"/>
      <c r="PMJ36" s="332"/>
      <c r="PMK36" s="332"/>
      <c r="PML36" s="332"/>
      <c r="PMM36" s="332"/>
      <c r="PMN36" s="332"/>
      <c r="PMO36" s="332"/>
      <c r="PMP36" s="332"/>
      <c r="PMQ36" s="332"/>
      <c r="PMR36" s="332"/>
      <c r="PMS36" s="332"/>
      <c r="PMT36" s="332"/>
      <c r="PMU36" s="332"/>
      <c r="PMV36" s="332"/>
      <c r="PMW36" s="332"/>
      <c r="PMX36" s="332"/>
      <c r="PMY36" s="332"/>
      <c r="PMZ36" s="332"/>
      <c r="PNA36" s="332"/>
      <c r="PNB36" s="332"/>
      <c r="PNC36" s="332"/>
      <c r="PND36" s="332"/>
      <c r="PNE36" s="332"/>
      <c r="PNF36" s="332"/>
      <c r="PNG36" s="332"/>
      <c r="PNH36" s="332"/>
      <c r="PNI36" s="332"/>
      <c r="PNJ36" s="332"/>
      <c r="PNK36" s="332"/>
      <c r="PNL36" s="332"/>
      <c r="PNM36" s="332"/>
      <c r="PNN36" s="332"/>
      <c r="PNO36" s="332"/>
      <c r="PNP36" s="332"/>
      <c r="PNQ36" s="332"/>
      <c r="PNR36" s="332"/>
      <c r="PNS36" s="332"/>
      <c r="PNT36" s="332"/>
      <c r="PNU36" s="332"/>
      <c r="PNV36" s="332"/>
      <c r="PNW36" s="332"/>
      <c r="PNX36" s="332"/>
      <c r="PNY36" s="332"/>
      <c r="PNZ36" s="332"/>
      <c r="POA36" s="332"/>
      <c r="POB36" s="332"/>
      <c r="POC36" s="332"/>
      <c r="POD36" s="332"/>
      <c r="POE36" s="332"/>
      <c r="POF36" s="332"/>
      <c r="POG36" s="332"/>
      <c r="POH36" s="332"/>
      <c r="POI36" s="332"/>
      <c r="POJ36" s="332"/>
      <c r="POK36" s="332"/>
      <c r="POL36" s="332"/>
      <c r="POM36" s="332"/>
      <c r="PON36" s="332"/>
      <c r="POO36" s="332"/>
      <c r="POP36" s="332"/>
      <c r="POQ36" s="332"/>
      <c r="POR36" s="332"/>
      <c r="POS36" s="332"/>
      <c r="POT36" s="332"/>
      <c r="POU36" s="332"/>
      <c r="POV36" s="332"/>
      <c r="POW36" s="332"/>
      <c r="POX36" s="332"/>
      <c r="POY36" s="332"/>
      <c r="POZ36" s="332"/>
      <c r="PPA36" s="332"/>
      <c r="PPB36" s="332"/>
      <c r="PPC36" s="332"/>
      <c r="PPD36" s="332"/>
      <c r="PPE36" s="332"/>
      <c r="PPF36" s="332"/>
      <c r="PPG36" s="332"/>
      <c r="PPH36" s="332"/>
      <c r="PPI36" s="332"/>
      <c r="PPJ36" s="332"/>
      <c r="PPK36" s="332"/>
      <c r="PPL36" s="332"/>
      <c r="PPM36" s="332"/>
      <c r="PPN36" s="332"/>
      <c r="PPO36" s="332"/>
      <c r="PPP36" s="332"/>
      <c r="PPQ36" s="332"/>
      <c r="PPR36" s="332"/>
      <c r="PPS36" s="332"/>
      <c r="PPT36" s="332"/>
      <c r="PPU36" s="332"/>
      <c r="PPV36" s="332"/>
      <c r="PPW36" s="332"/>
      <c r="PPX36" s="332"/>
      <c r="PPY36" s="332"/>
      <c r="PPZ36" s="332"/>
      <c r="PQA36" s="332"/>
      <c r="PQB36" s="332"/>
      <c r="PQC36" s="332"/>
      <c r="PQD36" s="332"/>
      <c r="PQE36" s="332"/>
      <c r="PQF36" s="332"/>
      <c r="PQG36" s="332"/>
      <c r="PQH36" s="332"/>
      <c r="PQI36" s="332"/>
      <c r="PQJ36" s="332"/>
      <c r="PQK36" s="332"/>
      <c r="PQL36" s="332"/>
      <c r="PQM36" s="332"/>
      <c r="PQN36" s="332"/>
      <c r="PQO36" s="332"/>
      <c r="PQP36" s="332"/>
      <c r="PQQ36" s="332"/>
      <c r="PQR36" s="332"/>
      <c r="PQS36" s="332"/>
      <c r="PQT36" s="332"/>
      <c r="PQU36" s="332"/>
      <c r="PQV36" s="332"/>
      <c r="PQW36" s="332"/>
      <c r="PQX36" s="332"/>
      <c r="PQY36" s="332"/>
      <c r="PQZ36" s="332"/>
      <c r="PRA36" s="332"/>
      <c r="PRB36" s="332"/>
      <c r="PRC36" s="332"/>
      <c r="PRD36" s="332"/>
      <c r="PRE36" s="332"/>
      <c r="PRF36" s="332"/>
      <c r="PRG36" s="332"/>
      <c r="PRH36" s="332"/>
      <c r="PRI36" s="332"/>
      <c r="PRJ36" s="332"/>
      <c r="PRK36" s="332"/>
      <c r="PRL36" s="332"/>
      <c r="PRM36" s="332"/>
      <c r="PRN36" s="332"/>
      <c r="PRO36" s="332"/>
      <c r="PRP36" s="332"/>
      <c r="PRQ36" s="332"/>
      <c r="PRR36" s="332"/>
      <c r="PRS36" s="332"/>
      <c r="PRT36" s="332"/>
      <c r="PRU36" s="332"/>
      <c r="PRV36" s="332"/>
      <c r="PRW36" s="332"/>
      <c r="PRX36" s="332"/>
      <c r="PRY36" s="332"/>
      <c r="PRZ36" s="332"/>
      <c r="PSA36" s="332"/>
      <c r="PSB36" s="332"/>
      <c r="PSC36" s="332"/>
      <c r="PSD36" s="332"/>
      <c r="PSE36" s="332"/>
      <c r="PSF36" s="332"/>
      <c r="PSG36" s="332"/>
      <c r="PSH36" s="332"/>
      <c r="PSI36" s="332"/>
      <c r="PSJ36" s="332"/>
      <c r="PSK36" s="332"/>
      <c r="PSL36" s="332"/>
      <c r="PSM36" s="332"/>
      <c r="PSN36" s="332"/>
      <c r="PSO36" s="332"/>
      <c r="PSP36" s="332"/>
      <c r="PSQ36" s="332"/>
      <c r="PSR36" s="332"/>
      <c r="PSS36" s="332"/>
      <c r="PST36" s="332"/>
      <c r="PSU36" s="332"/>
      <c r="PSV36" s="332"/>
      <c r="PSW36" s="332"/>
      <c r="PSX36" s="332"/>
      <c r="PSY36" s="332"/>
      <c r="PSZ36" s="332"/>
      <c r="PTA36" s="332"/>
      <c r="PTB36" s="332"/>
      <c r="PTC36" s="332"/>
      <c r="PTD36" s="332"/>
      <c r="PTE36" s="332"/>
      <c r="PTF36" s="332"/>
      <c r="PTG36" s="332"/>
      <c r="PTH36" s="332"/>
      <c r="PTI36" s="332"/>
      <c r="PTJ36" s="332"/>
      <c r="PTK36" s="332"/>
      <c r="PTL36" s="332"/>
      <c r="PTM36" s="332"/>
      <c r="PTN36" s="332"/>
      <c r="PTO36" s="332"/>
      <c r="PTP36" s="332"/>
      <c r="PTQ36" s="332"/>
      <c r="PTR36" s="332"/>
      <c r="PTS36" s="332"/>
      <c r="PTT36" s="332"/>
      <c r="PTU36" s="332"/>
      <c r="PTV36" s="332"/>
      <c r="PTW36" s="332"/>
      <c r="PTX36" s="332"/>
      <c r="PTY36" s="332"/>
      <c r="PTZ36" s="332"/>
      <c r="PUA36" s="332"/>
      <c r="PUB36" s="332"/>
      <c r="PUC36" s="332"/>
      <c r="PUD36" s="332"/>
      <c r="PUE36" s="332"/>
      <c r="PUF36" s="332"/>
      <c r="PUG36" s="332"/>
      <c r="PUH36" s="332"/>
      <c r="PUI36" s="332"/>
      <c r="PUJ36" s="332"/>
      <c r="PUK36" s="332"/>
      <c r="PUL36" s="332"/>
      <c r="PUM36" s="332"/>
      <c r="PUN36" s="332"/>
      <c r="PUO36" s="332"/>
      <c r="PUP36" s="332"/>
      <c r="PUQ36" s="332"/>
      <c r="PUR36" s="332"/>
      <c r="PUS36" s="332"/>
      <c r="PUT36" s="332"/>
      <c r="PUU36" s="332"/>
      <c r="PUV36" s="332"/>
      <c r="PUW36" s="332"/>
      <c r="PUX36" s="332"/>
      <c r="PUY36" s="332"/>
      <c r="PUZ36" s="332"/>
      <c r="PVA36" s="332"/>
      <c r="PVB36" s="332"/>
      <c r="PVC36" s="332"/>
      <c r="PVD36" s="332"/>
      <c r="PVE36" s="332"/>
      <c r="PVF36" s="332"/>
      <c r="PVG36" s="332"/>
      <c r="PVH36" s="332"/>
      <c r="PVI36" s="332"/>
      <c r="PVJ36" s="332"/>
      <c r="PVK36" s="332"/>
      <c r="PVL36" s="332"/>
      <c r="PVM36" s="332"/>
      <c r="PVN36" s="332"/>
      <c r="PVO36" s="332"/>
      <c r="PVP36" s="332"/>
      <c r="PVQ36" s="332"/>
      <c r="PVR36" s="332"/>
      <c r="PVS36" s="332"/>
      <c r="PVT36" s="332"/>
      <c r="PVU36" s="332"/>
      <c r="PVV36" s="332"/>
      <c r="PVW36" s="332"/>
      <c r="PVX36" s="332"/>
      <c r="PVY36" s="332"/>
      <c r="PVZ36" s="332"/>
      <c r="PWA36" s="332"/>
      <c r="PWB36" s="332"/>
      <c r="PWC36" s="332"/>
      <c r="PWD36" s="332"/>
      <c r="PWE36" s="332"/>
      <c r="PWF36" s="332"/>
      <c r="PWG36" s="332"/>
      <c r="PWH36" s="332"/>
      <c r="PWI36" s="332"/>
      <c r="PWJ36" s="332"/>
      <c r="PWK36" s="332"/>
      <c r="PWL36" s="332"/>
      <c r="PWM36" s="332"/>
      <c r="PWN36" s="332"/>
      <c r="PWO36" s="332"/>
      <c r="PWP36" s="332"/>
      <c r="PWQ36" s="332"/>
      <c r="PWR36" s="332"/>
      <c r="PWS36" s="332"/>
      <c r="PWT36" s="332"/>
      <c r="PWU36" s="332"/>
      <c r="PWV36" s="332"/>
      <c r="PWW36" s="332"/>
      <c r="PWX36" s="332"/>
      <c r="PWY36" s="332"/>
      <c r="PWZ36" s="332"/>
      <c r="PXA36" s="332"/>
      <c r="PXB36" s="332"/>
      <c r="PXC36" s="332"/>
      <c r="PXD36" s="332"/>
      <c r="PXE36" s="332"/>
      <c r="PXF36" s="332"/>
      <c r="PXG36" s="332"/>
      <c r="PXH36" s="332"/>
      <c r="PXI36" s="332"/>
      <c r="PXJ36" s="332"/>
      <c r="PXK36" s="332"/>
      <c r="PXL36" s="332"/>
      <c r="PXM36" s="332"/>
      <c r="PXN36" s="332"/>
      <c r="PXO36" s="332"/>
      <c r="PXP36" s="332"/>
      <c r="PXQ36" s="332"/>
      <c r="PXR36" s="332"/>
      <c r="PXS36" s="332"/>
      <c r="PXT36" s="332"/>
      <c r="PXU36" s="332"/>
      <c r="PXV36" s="332"/>
      <c r="PXW36" s="332"/>
      <c r="PXX36" s="332"/>
      <c r="PXY36" s="332"/>
      <c r="PXZ36" s="332"/>
      <c r="PYA36" s="332"/>
      <c r="PYB36" s="332"/>
      <c r="PYC36" s="332"/>
      <c r="PYD36" s="332"/>
      <c r="PYE36" s="332"/>
      <c r="PYF36" s="332"/>
      <c r="PYG36" s="332"/>
      <c r="PYH36" s="332"/>
      <c r="PYI36" s="332"/>
      <c r="PYJ36" s="332"/>
      <c r="PYK36" s="332"/>
      <c r="PYL36" s="332"/>
      <c r="PYM36" s="332"/>
      <c r="PYN36" s="332"/>
      <c r="PYO36" s="332"/>
      <c r="PYP36" s="332"/>
      <c r="PYQ36" s="332"/>
      <c r="PYR36" s="332"/>
      <c r="PYS36" s="332"/>
      <c r="PYT36" s="332"/>
      <c r="PYU36" s="332"/>
      <c r="PYV36" s="332"/>
      <c r="PYW36" s="332"/>
      <c r="PYX36" s="332"/>
      <c r="PYY36" s="332"/>
      <c r="PYZ36" s="332"/>
      <c r="PZA36" s="332"/>
      <c r="PZB36" s="332"/>
      <c r="PZC36" s="332"/>
      <c r="PZD36" s="332"/>
      <c r="PZE36" s="332"/>
      <c r="PZF36" s="332"/>
      <c r="PZG36" s="332"/>
      <c r="PZH36" s="332"/>
      <c r="PZI36" s="332"/>
      <c r="PZJ36" s="332"/>
      <c r="PZK36" s="332"/>
      <c r="PZL36" s="332"/>
      <c r="PZM36" s="332"/>
      <c r="PZN36" s="332"/>
      <c r="PZO36" s="332"/>
      <c r="PZP36" s="332"/>
      <c r="PZQ36" s="332"/>
      <c r="PZR36" s="332"/>
      <c r="PZS36" s="332"/>
      <c r="PZT36" s="332"/>
      <c r="PZU36" s="332"/>
      <c r="PZV36" s="332"/>
      <c r="PZW36" s="332"/>
      <c r="PZX36" s="332"/>
      <c r="PZY36" s="332"/>
      <c r="PZZ36" s="332"/>
      <c r="QAA36" s="332"/>
      <c r="QAB36" s="332"/>
      <c r="QAC36" s="332"/>
      <c r="QAD36" s="332"/>
      <c r="QAE36" s="332"/>
      <c r="QAF36" s="332"/>
      <c r="QAG36" s="332"/>
      <c r="QAH36" s="332"/>
      <c r="QAI36" s="332"/>
      <c r="QAJ36" s="332"/>
      <c r="QAK36" s="332"/>
      <c r="QAL36" s="332"/>
      <c r="QAM36" s="332"/>
      <c r="QAN36" s="332"/>
      <c r="QAO36" s="332"/>
      <c r="QAP36" s="332"/>
      <c r="QAQ36" s="332"/>
      <c r="QAR36" s="332"/>
      <c r="QAS36" s="332"/>
      <c r="QAT36" s="332"/>
      <c r="QAU36" s="332"/>
      <c r="QAV36" s="332"/>
      <c r="QAW36" s="332"/>
      <c r="QAX36" s="332"/>
      <c r="QAY36" s="332"/>
      <c r="QAZ36" s="332"/>
      <c r="QBA36" s="332"/>
      <c r="QBB36" s="332"/>
      <c r="QBC36" s="332"/>
      <c r="QBD36" s="332"/>
      <c r="QBE36" s="332"/>
      <c r="QBF36" s="332"/>
      <c r="QBG36" s="332"/>
      <c r="QBH36" s="332"/>
      <c r="QBI36" s="332"/>
      <c r="QBJ36" s="332"/>
      <c r="QBK36" s="332"/>
      <c r="QBL36" s="332"/>
      <c r="QBM36" s="332"/>
      <c r="QBN36" s="332"/>
      <c r="QBO36" s="332"/>
      <c r="QBP36" s="332"/>
      <c r="QBQ36" s="332"/>
      <c r="QBR36" s="332"/>
      <c r="QBS36" s="332"/>
      <c r="QBT36" s="332"/>
      <c r="QBU36" s="332"/>
      <c r="QBV36" s="332"/>
      <c r="QBW36" s="332"/>
      <c r="QBX36" s="332"/>
      <c r="QBY36" s="332"/>
      <c r="QBZ36" s="332"/>
      <c r="QCA36" s="332"/>
      <c r="QCB36" s="332"/>
      <c r="QCC36" s="332"/>
      <c r="QCD36" s="332"/>
      <c r="QCE36" s="332"/>
      <c r="QCF36" s="332"/>
      <c r="QCG36" s="332"/>
      <c r="QCH36" s="332"/>
      <c r="QCI36" s="332"/>
      <c r="QCJ36" s="332"/>
      <c r="QCK36" s="332"/>
      <c r="QCL36" s="332"/>
      <c r="QCM36" s="332"/>
      <c r="QCN36" s="332"/>
      <c r="QCO36" s="332"/>
      <c r="QCP36" s="332"/>
      <c r="QCQ36" s="332"/>
      <c r="QCR36" s="332"/>
      <c r="QCS36" s="332"/>
      <c r="QCT36" s="332"/>
      <c r="QCU36" s="332"/>
      <c r="QCV36" s="332"/>
      <c r="QCW36" s="332"/>
      <c r="QCX36" s="332"/>
      <c r="QCY36" s="332"/>
      <c r="QCZ36" s="332"/>
      <c r="QDA36" s="332"/>
      <c r="QDB36" s="332"/>
      <c r="QDC36" s="332"/>
      <c r="QDD36" s="332"/>
      <c r="QDE36" s="332"/>
      <c r="QDF36" s="332"/>
      <c r="QDG36" s="332"/>
      <c r="QDH36" s="332"/>
      <c r="QDI36" s="332"/>
      <c r="QDJ36" s="332"/>
      <c r="QDK36" s="332"/>
      <c r="QDL36" s="332"/>
      <c r="QDM36" s="332"/>
      <c r="QDN36" s="332"/>
      <c r="QDO36" s="332"/>
      <c r="QDP36" s="332"/>
      <c r="QDQ36" s="332"/>
      <c r="QDR36" s="332"/>
      <c r="QDS36" s="332"/>
      <c r="QDT36" s="332"/>
      <c r="QDU36" s="332"/>
      <c r="QDV36" s="332"/>
      <c r="QDW36" s="332"/>
      <c r="QDX36" s="332"/>
      <c r="QDY36" s="332"/>
      <c r="QDZ36" s="332"/>
      <c r="QEA36" s="332"/>
      <c r="QEB36" s="332"/>
      <c r="QEC36" s="332"/>
      <c r="QED36" s="332"/>
      <c r="QEE36" s="332"/>
      <c r="QEF36" s="332"/>
      <c r="QEG36" s="332"/>
      <c r="QEH36" s="332"/>
      <c r="QEI36" s="332"/>
      <c r="QEJ36" s="332"/>
      <c r="QEK36" s="332"/>
      <c r="QEL36" s="332"/>
      <c r="QEM36" s="332"/>
      <c r="QEN36" s="332"/>
      <c r="QEO36" s="332"/>
      <c r="QEP36" s="332"/>
      <c r="QEQ36" s="332"/>
      <c r="QER36" s="332"/>
      <c r="QES36" s="332"/>
      <c r="QET36" s="332"/>
      <c r="QEU36" s="332"/>
      <c r="QEV36" s="332"/>
      <c r="QEW36" s="332"/>
      <c r="QEX36" s="332"/>
      <c r="QEY36" s="332"/>
      <c r="QEZ36" s="332"/>
      <c r="QFA36" s="332"/>
      <c r="QFB36" s="332"/>
      <c r="QFC36" s="332"/>
      <c r="QFD36" s="332"/>
      <c r="QFE36" s="332"/>
      <c r="QFF36" s="332"/>
      <c r="QFG36" s="332"/>
      <c r="QFH36" s="332"/>
      <c r="QFI36" s="332"/>
      <c r="QFJ36" s="332"/>
      <c r="QFK36" s="332"/>
      <c r="QFL36" s="332"/>
      <c r="QFM36" s="332"/>
      <c r="QFN36" s="332"/>
      <c r="QFO36" s="332"/>
      <c r="QFP36" s="332"/>
      <c r="QFQ36" s="332"/>
      <c r="QFR36" s="332"/>
      <c r="QFS36" s="332"/>
      <c r="QFT36" s="332"/>
      <c r="QFU36" s="332"/>
      <c r="QFV36" s="332"/>
      <c r="QFW36" s="332"/>
      <c r="QFX36" s="332"/>
      <c r="QFY36" s="332"/>
      <c r="QFZ36" s="332"/>
      <c r="QGA36" s="332"/>
      <c r="QGB36" s="332"/>
      <c r="QGC36" s="332"/>
      <c r="QGD36" s="332"/>
      <c r="QGE36" s="332"/>
      <c r="QGF36" s="332"/>
      <c r="QGG36" s="332"/>
      <c r="QGH36" s="332"/>
      <c r="QGI36" s="332"/>
      <c r="QGJ36" s="332"/>
      <c r="QGK36" s="332"/>
      <c r="QGL36" s="332"/>
      <c r="QGM36" s="332"/>
      <c r="QGN36" s="332"/>
      <c r="QGO36" s="332"/>
      <c r="QGP36" s="332"/>
      <c r="QGQ36" s="332"/>
      <c r="QGR36" s="332"/>
      <c r="QGS36" s="332"/>
      <c r="QGT36" s="332"/>
      <c r="QGU36" s="332"/>
      <c r="QGV36" s="332"/>
      <c r="QGW36" s="332"/>
      <c r="QGX36" s="332"/>
      <c r="QGY36" s="332"/>
      <c r="QGZ36" s="332"/>
      <c r="QHA36" s="332"/>
      <c r="QHB36" s="332"/>
      <c r="QHC36" s="332"/>
      <c r="QHD36" s="332"/>
      <c r="QHE36" s="332"/>
      <c r="QHF36" s="332"/>
      <c r="QHG36" s="332"/>
      <c r="QHH36" s="332"/>
      <c r="QHI36" s="332"/>
      <c r="QHJ36" s="332"/>
      <c r="QHK36" s="332"/>
      <c r="QHL36" s="332"/>
      <c r="QHM36" s="332"/>
      <c r="QHN36" s="332"/>
      <c r="QHO36" s="332"/>
      <c r="QHP36" s="332"/>
      <c r="QHQ36" s="332"/>
      <c r="QHR36" s="332"/>
      <c r="QHS36" s="332"/>
      <c r="QHT36" s="332"/>
      <c r="QHU36" s="332"/>
      <c r="QHV36" s="332"/>
      <c r="QHW36" s="332"/>
      <c r="QHX36" s="332"/>
      <c r="QHY36" s="332"/>
      <c r="QHZ36" s="332"/>
      <c r="QIA36" s="332"/>
      <c r="QIB36" s="332"/>
      <c r="QIC36" s="332"/>
      <c r="QID36" s="332"/>
      <c r="QIE36" s="332"/>
      <c r="QIF36" s="332"/>
      <c r="QIG36" s="332"/>
      <c r="QIH36" s="332"/>
      <c r="QII36" s="332"/>
      <c r="QIJ36" s="332"/>
      <c r="QIK36" s="332"/>
      <c r="QIL36" s="332"/>
      <c r="QIM36" s="332"/>
      <c r="QIN36" s="332"/>
      <c r="QIO36" s="332"/>
      <c r="QIP36" s="332"/>
      <c r="QIQ36" s="332"/>
      <c r="QIR36" s="332"/>
      <c r="QIS36" s="332"/>
      <c r="QIT36" s="332"/>
      <c r="QIU36" s="332"/>
      <c r="QIV36" s="332"/>
      <c r="QIW36" s="332"/>
      <c r="QIX36" s="332"/>
      <c r="QIY36" s="332"/>
      <c r="QIZ36" s="332"/>
      <c r="QJA36" s="332"/>
      <c r="QJB36" s="332"/>
      <c r="QJC36" s="332"/>
      <c r="QJD36" s="332"/>
      <c r="QJE36" s="332"/>
      <c r="QJF36" s="332"/>
      <c r="QJG36" s="332"/>
      <c r="QJH36" s="332"/>
      <c r="QJI36" s="332"/>
      <c r="QJJ36" s="332"/>
      <c r="QJK36" s="332"/>
      <c r="QJL36" s="332"/>
      <c r="QJM36" s="332"/>
      <c r="QJN36" s="332"/>
      <c r="QJO36" s="332"/>
      <c r="QJP36" s="332"/>
      <c r="QJQ36" s="332"/>
      <c r="QJR36" s="332"/>
      <c r="QJS36" s="332"/>
      <c r="QJT36" s="332"/>
      <c r="QJU36" s="332"/>
      <c r="QJV36" s="332"/>
      <c r="QJW36" s="332"/>
      <c r="QJX36" s="332"/>
      <c r="QJY36" s="332"/>
      <c r="QJZ36" s="332"/>
      <c r="QKA36" s="332"/>
      <c r="QKB36" s="332"/>
      <c r="QKC36" s="332"/>
      <c r="QKD36" s="332"/>
      <c r="QKE36" s="332"/>
      <c r="QKF36" s="332"/>
      <c r="QKG36" s="332"/>
      <c r="QKH36" s="332"/>
      <c r="QKI36" s="332"/>
      <c r="QKJ36" s="332"/>
      <c r="QKK36" s="332"/>
      <c r="QKL36" s="332"/>
      <c r="QKM36" s="332"/>
      <c r="QKN36" s="332"/>
      <c r="QKO36" s="332"/>
      <c r="QKP36" s="332"/>
      <c r="QKQ36" s="332"/>
      <c r="QKR36" s="332"/>
      <c r="QKS36" s="332"/>
      <c r="QKT36" s="332"/>
      <c r="QKU36" s="332"/>
      <c r="QKV36" s="332"/>
      <c r="QKW36" s="332"/>
      <c r="QKX36" s="332"/>
      <c r="QKY36" s="332"/>
      <c r="QKZ36" s="332"/>
      <c r="QLA36" s="332"/>
      <c r="QLB36" s="332"/>
      <c r="QLC36" s="332"/>
      <c r="QLD36" s="332"/>
      <c r="QLE36" s="332"/>
      <c r="QLF36" s="332"/>
      <c r="QLG36" s="332"/>
      <c r="QLH36" s="332"/>
      <c r="QLI36" s="332"/>
      <c r="QLJ36" s="332"/>
      <c r="QLK36" s="332"/>
      <c r="QLL36" s="332"/>
      <c r="QLM36" s="332"/>
      <c r="QLN36" s="332"/>
      <c r="QLO36" s="332"/>
      <c r="QLP36" s="332"/>
      <c r="QLQ36" s="332"/>
      <c r="QLR36" s="332"/>
      <c r="QLS36" s="332"/>
      <c r="QLT36" s="332"/>
      <c r="QLU36" s="332"/>
      <c r="QLV36" s="332"/>
      <c r="QLW36" s="332"/>
      <c r="QLX36" s="332"/>
      <c r="QLY36" s="332"/>
      <c r="QLZ36" s="332"/>
      <c r="QMA36" s="332"/>
      <c r="QMB36" s="332"/>
      <c r="QMC36" s="332"/>
      <c r="QMD36" s="332"/>
      <c r="QME36" s="332"/>
      <c r="QMF36" s="332"/>
      <c r="QMG36" s="332"/>
      <c r="QMH36" s="332"/>
      <c r="QMI36" s="332"/>
      <c r="QMJ36" s="332"/>
      <c r="QMK36" s="332"/>
      <c r="QML36" s="332"/>
      <c r="QMM36" s="332"/>
      <c r="QMN36" s="332"/>
      <c r="QMO36" s="332"/>
      <c r="QMP36" s="332"/>
      <c r="QMQ36" s="332"/>
      <c r="QMR36" s="332"/>
      <c r="QMS36" s="332"/>
      <c r="QMT36" s="332"/>
      <c r="QMU36" s="332"/>
      <c r="QMV36" s="332"/>
      <c r="QMW36" s="332"/>
      <c r="QMX36" s="332"/>
      <c r="QMY36" s="332"/>
      <c r="QMZ36" s="332"/>
      <c r="QNA36" s="332"/>
      <c r="QNB36" s="332"/>
      <c r="QNC36" s="332"/>
      <c r="QND36" s="332"/>
      <c r="QNE36" s="332"/>
      <c r="QNF36" s="332"/>
      <c r="QNG36" s="332"/>
      <c r="QNH36" s="332"/>
      <c r="QNI36" s="332"/>
      <c r="QNJ36" s="332"/>
      <c r="QNK36" s="332"/>
      <c r="QNL36" s="332"/>
      <c r="QNM36" s="332"/>
      <c r="QNN36" s="332"/>
      <c r="QNO36" s="332"/>
      <c r="QNP36" s="332"/>
      <c r="QNQ36" s="332"/>
      <c r="QNR36" s="332"/>
      <c r="QNS36" s="332"/>
      <c r="QNT36" s="332"/>
      <c r="QNU36" s="332"/>
      <c r="QNV36" s="332"/>
      <c r="QNW36" s="332"/>
      <c r="QNX36" s="332"/>
      <c r="QNY36" s="332"/>
      <c r="QNZ36" s="332"/>
      <c r="QOA36" s="332"/>
      <c r="QOB36" s="332"/>
      <c r="QOC36" s="332"/>
      <c r="QOD36" s="332"/>
      <c r="QOE36" s="332"/>
      <c r="QOF36" s="332"/>
      <c r="QOG36" s="332"/>
      <c r="QOH36" s="332"/>
      <c r="QOI36" s="332"/>
      <c r="QOJ36" s="332"/>
      <c r="QOK36" s="332"/>
      <c r="QOL36" s="332"/>
      <c r="QOM36" s="332"/>
      <c r="QON36" s="332"/>
      <c r="QOO36" s="332"/>
      <c r="QOP36" s="332"/>
      <c r="QOQ36" s="332"/>
      <c r="QOR36" s="332"/>
      <c r="QOS36" s="332"/>
      <c r="QOT36" s="332"/>
      <c r="QOU36" s="332"/>
      <c r="QOV36" s="332"/>
      <c r="QOW36" s="332"/>
      <c r="QOX36" s="332"/>
      <c r="QOY36" s="332"/>
      <c r="QOZ36" s="332"/>
      <c r="QPA36" s="332"/>
      <c r="QPB36" s="332"/>
      <c r="QPC36" s="332"/>
      <c r="QPD36" s="332"/>
      <c r="QPE36" s="332"/>
      <c r="QPF36" s="332"/>
      <c r="QPG36" s="332"/>
      <c r="QPH36" s="332"/>
      <c r="QPI36" s="332"/>
      <c r="QPJ36" s="332"/>
      <c r="QPK36" s="332"/>
      <c r="QPL36" s="332"/>
      <c r="QPM36" s="332"/>
      <c r="QPN36" s="332"/>
      <c r="QPO36" s="332"/>
      <c r="QPP36" s="332"/>
      <c r="QPQ36" s="332"/>
      <c r="QPR36" s="332"/>
      <c r="QPS36" s="332"/>
      <c r="QPT36" s="332"/>
      <c r="QPU36" s="332"/>
      <c r="QPV36" s="332"/>
      <c r="QPW36" s="332"/>
      <c r="QPX36" s="332"/>
      <c r="QPY36" s="332"/>
      <c r="QPZ36" s="332"/>
      <c r="QQA36" s="332"/>
      <c r="QQB36" s="332"/>
      <c r="QQC36" s="332"/>
      <c r="QQD36" s="332"/>
      <c r="QQE36" s="332"/>
      <c r="QQF36" s="332"/>
      <c r="QQG36" s="332"/>
      <c r="QQH36" s="332"/>
      <c r="QQI36" s="332"/>
      <c r="QQJ36" s="332"/>
      <c r="QQK36" s="332"/>
      <c r="QQL36" s="332"/>
      <c r="QQM36" s="332"/>
      <c r="QQN36" s="332"/>
      <c r="QQO36" s="332"/>
      <c r="QQP36" s="332"/>
      <c r="QQQ36" s="332"/>
      <c r="QQR36" s="332"/>
      <c r="QQS36" s="332"/>
      <c r="QQT36" s="332"/>
      <c r="QQU36" s="332"/>
      <c r="QQV36" s="332"/>
      <c r="QQW36" s="332"/>
      <c r="QQX36" s="332"/>
      <c r="QQY36" s="332"/>
      <c r="QQZ36" s="332"/>
      <c r="QRA36" s="332"/>
      <c r="QRB36" s="332"/>
      <c r="QRC36" s="332"/>
      <c r="QRD36" s="332"/>
      <c r="QRE36" s="332"/>
      <c r="QRF36" s="332"/>
      <c r="QRG36" s="332"/>
      <c r="QRH36" s="332"/>
      <c r="QRI36" s="332"/>
      <c r="QRJ36" s="332"/>
      <c r="QRK36" s="332"/>
      <c r="QRL36" s="332"/>
      <c r="QRM36" s="332"/>
      <c r="QRN36" s="332"/>
      <c r="QRO36" s="332"/>
      <c r="QRP36" s="332"/>
      <c r="QRQ36" s="332"/>
      <c r="QRR36" s="332"/>
      <c r="QRS36" s="332"/>
      <c r="QRT36" s="332"/>
      <c r="QRU36" s="332"/>
      <c r="QRV36" s="332"/>
      <c r="QRW36" s="332"/>
      <c r="QRX36" s="332"/>
      <c r="QRY36" s="332"/>
      <c r="QRZ36" s="332"/>
      <c r="QSA36" s="332"/>
      <c r="QSB36" s="332"/>
      <c r="QSC36" s="332"/>
      <c r="QSD36" s="332"/>
      <c r="QSE36" s="332"/>
      <c r="QSF36" s="332"/>
      <c r="QSG36" s="332"/>
      <c r="QSH36" s="332"/>
      <c r="QSI36" s="332"/>
      <c r="QSJ36" s="332"/>
      <c r="QSK36" s="332"/>
      <c r="QSL36" s="332"/>
      <c r="QSM36" s="332"/>
      <c r="QSN36" s="332"/>
      <c r="QSO36" s="332"/>
      <c r="QSP36" s="332"/>
      <c r="QSQ36" s="332"/>
      <c r="QSR36" s="332"/>
      <c r="QSS36" s="332"/>
      <c r="QST36" s="332"/>
      <c r="QSU36" s="332"/>
      <c r="QSV36" s="332"/>
      <c r="QSW36" s="332"/>
      <c r="QSX36" s="332"/>
      <c r="QSY36" s="332"/>
      <c r="QSZ36" s="332"/>
      <c r="QTA36" s="332"/>
      <c r="QTB36" s="332"/>
      <c r="QTC36" s="332"/>
      <c r="QTD36" s="332"/>
      <c r="QTE36" s="332"/>
      <c r="QTF36" s="332"/>
      <c r="QTG36" s="332"/>
      <c r="QTH36" s="332"/>
      <c r="QTI36" s="332"/>
      <c r="QTJ36" s="332"/>
      <c r="QTK36" s="332"/>
      <c r="QTL36" s="332"/>
      <c r="QTM36" s="332"/>
      <c r="QTN36" s="332"/>
      <c r="QTO36" s="332"/>
      <c r="QTP36" s="332"/>
      <c r="QTQ36" s="332"/>
      <c r="QTR36" s="332"/>
      <c r="QTS36" s="332"/>
      <c r="QTT36" s="332"/>
      <c r="QTU36" s="332"/>
      <c r="QTV36" s="332"/>
      <c r="QTW36" s="332"/>
      <c r="QTX36" s="332"/>
      <c r="QTY36" s="332"/>
      <c r="QTZ36" s="332"/>
      <c r="QUA36" s="332"/>
      <c r="QUB36" s="332"/>
      <c r="QUC36" s="332"/>
      <c r="QUD36" s="332"/>
      <c r="QUE36" s="332"/>
      <c r="QUF36" s="332"/>
      <c r="QUG36" s="332"/>
      <c r="QUH36" s="332"/>
      <c r="QUI36" s="332"/>
      <c r="QUJ36" s="332"/>
      <c r="QUK36" s="332"/>
      <c r="QUL36" s="332"/>
      <c r="QUM36" s="332"/>
      <c r="QUN36" s="332"/>
      <c r="QUO36" s="332"/>
      <c r="QUP36" s="332"/>
      <c r="QUQ36" s="332"/>
      <c r="QUR36" s="332"/>
      <c r="QUS36" s="332"/>
      <c r="QUT36" s="332"/>
      <c r="QUU36" s="332"/>
      <c r="QUV36" s="332"/>
      <c r="QUW36" s="332"/>
      <c r="QUX36" s="332"/>
      <c r="QUY36" s="332"/>
      <c r="QUZ36" s="332"/>
      <c r="QVA36" s="332"/>
      <c r="QVB36" s="332"/>
      <c r="QVC36" s="332"/>
      <c r="QVD36" s="332"/>
      <c r="QVE36" s="332"/>
      <c r="QVF36" s="332"/>
      <c r="QVG36" s="332"/>
      <c r="QVH36" s="332"/>
      <c r="QVI36" s="332"/>
      <c r="QVJ36" s="332"/>
      <c r="QVK36" s="332"/>
      <c r="QVL36" s="332"/>
      <c r="QVM36" s="332"/>
      <c r="QVN36" s="332"/>
      <c r="QVO36" s="332"/>
      <c r="QVP36" s="332"/>
      <c r="QVQ36" s="332"/>
      <c r="QVR36" s="332"/>
      <c r="QVS36" s="332"/>
      <c r="QVT36" s="332"/>
      <c r="QVU36" s="332"/>
      <c r="QVV36" s="332"/>
      <c r="QVW36" s="332"/>
      <c r="QVX36" s="332"/>
      <c r="QVY36" s="332"/>
      <c r="QVZ36" s="332"/>
      <c r="QWA36" s="332"/>
      <c r="QWB36" s="332"/>
      <c r="QWC36" s="332"/>
      <c r="QWD36" s="332"/>
      <c r="QWE36" s="332"/>
      <c r="QWF36" s="332"/>
      <c r="QWG36" s="332"/>
      <c r="QWH36" s="332"/>
      <c r="QWI36" s="332"/>
      <c r="QWJ36" s="332"/>
      <c r="QWK36" s="332"/>
      <c r="QWL36" s="332"/>
      <c r="QWM36" s="332"/>
      <c r="QWN36" s="332"/>
      <c r="QWO36" s="332"/>
      <c r="QWP36" s="332"/>
      <c r="QWQ36" s="332"/>
      <c r="QWR36" s="332"/>
      <c r="QWS36" s="332"/>
      <c r="QWT36" s="332"/>
      <c r="QWU36" s="332"/>
      <c r="QWV36" s="332"/>
      <c r="QWW36" s="332"/>
      <c r="QWX36" s="332"/>
      <c r="QWY36" s="332"/>
      <c r="QWZ36" s="332"/>
      <c r="QXA36" s="332"/>
      <c r="QXB36" s="332"/>
      <c r="QXC36" s="332"/>
      <c r="QXD36" s="332"/>
      <c r="QXE36" s="332"/>
      <c r="QXF36" s="332"/>
      <c r="QXG36" s="332"/>
      <c r="QXH36" s="332"/>
      <c r="QXI36" s="332"/>
      <c r="QXJ36" s="332"/>
      <c r="QXK36" s="332"/>
      <c r="QXL36" s="332"/>
      <c r="QXM36" s="332"/>
      <c r="QXN36" s="332"/>
      <c r="QXO36" s="332"/>
      <c r="QXP36" s="332"/>
      <c r="QXQ36" s="332"/>
      <c r="QXR36" s="332"/>
      <c r="QXS36" s="332"/>
      <c r="QXT36" s="332"/>
      <c r="QXU36" s="332"/>
      <c r="QXV36" s="332"/>
      <c r="QXW36" s="332"/>
      <c r="QXX36" s="332"/>
      <c r="QXY36" s="332"/>
      <c r="QXZ36" s="332"/>
      <c r="QYA36" s="332"/>
      <c r="QYB36" s="332"/>
      <c r="QYC36" s="332"/>
      <c r="QYD36" s="332"/>
      <c r="QYE36" s="332"/>
      <c r="QYF36" s="332"/>
      <c r="QYG36" s="332"/>
      <c r="QYH36" s="332"/>
      <c r="QYI36" s="332"/>
      <c r="QYJ36" s="332"/>
      <c r="QYK36" s="332"/>
      <c r="QYL36" s="332"/>
      <c r="QYM36" s="332"/>
      <c r="QYN36" s="332"/>
      <c r="QYO36" s="332"/>
      <c r="QYP36" s="332"/>
      <c r="QYQ36" s="332"/>
      <c r="QYR36" s="332"/>
      <c r="QYS36" s="332"/>
      <c r="QYT36" s="332"/>
      <c r="QYU36" s="332"/>
      <c r="QYV36" s="332"/>
      <c r="QYW36" s="332"/>
      <c r="QYX36" s="332"/>
      <c r="QYY36" s="332"/>
      <c r="QYZ36" s="332"/>
      <c r="QZA36" s="332"/>
      <c r="QZB36" s="332"/>
      <c r="QZC36" s="332"/>
      <c r="QZD36" s="332"/>
      <c r="QZE36" s="332"/>
      <c r="QZF36" s="332"/>
      <c r="QZG36" s="332"/>
      <c r="QZH36" s="332"/>
      <c r="QZI36" s="332"/>
      <c r="QZJ36" s="332"/>
      <c r="QZK36" s="332"/>
      <c r="QZL36" s="332"/>
      <c r="QZM36" s="332"/>
      <c r="QZN36" s="332"/>
      <c r="QZO36" s="332"/>
      <c r="QZP36" s="332"/>
      <c r="QZQ36" s="332"/>
      <c r="QZR36" s="332"/>
      <c r="QZS36" s="332"/>
      <c r="QZT36" s="332"/>
      <c r="QZU36" s="332"/>
      <c r="QZV36" s="332"/>
      <c r="QZW36" s="332"/>
      <c r="QZX36" s="332"/>
      <c r="QZY36" s="332"/>
      <c r="QZZ36" s="332"/>
      <c r="RAA36" s="332"/>
      <c r="RAB36" s="332"/>
      <c r="RAC36" s="332"/>
      <c r="RAD36" s="332"/>
      <c r="RAE36" s="332"/>
      <c r="RAF36" s="332"/>
      <c r="RAG36" s="332"/>
      <c r="RAH36" s="332"/>
      <c r="RAI36" s="332"/>
      <c r="RAJ36" s="332"/>
      <c r="RAK36" s="332"/>
      <c r="RAL36" s="332"/>
      <c r="RAM36" s="332"/>
      <c r="RAN36" s="332"/>
      <c r="RAO36" s="332"/>
      <c r="RAP36" s="332"/>
      <c r="RAQ36" s="332"/>
      <c r="RAR36" s="332"/>
      <c r="RAS36" s="332"/>
      <c r="RAT36" s="332"/>
      <c r="RAU36" s="332"/>
      <c r="RAV36" s="332"/>
      <c r="RAW36" s="332"/>
      <c r="RAX36" s="332"/>
      <c r="RAY36" s="332"/>
      <c r="RAZ36" s="332"/>
      <c r="RBA36" s="332"/>
      <c r="RBB36" s="332"/>
      <c r="RBC36" s="332"/>
      <c r="RBD36" s="332"/>
      <c r="RBE36" s="332"/>
      <c r="RBF36" s="332"/>
      <c r="RBG36" s="332"/>
      <c r="RBH36" s="332"/>
      <c r="RBI36" s="332"/>
      <c r="RBJ36" s="332"/>
      <c r="RBK36" s="332"/>
      <c r="RBL36" s="332"/>
      <c r="RBM36" s="332"/>
      <c r="RBN36" s="332"/>
      <c r="RBO36" s="332"/>
      <c r="RBP36" s="332"/>
      <c r="RBQ36" s="332"/>
      <c r="RBR36" s="332"/>
      <c r="RBS36" s="332"/>
      <c r="RBT36" s="332"/>
      <c r="RBU36" s="332"/>
      <c r="RBV36" s="332"/>
      <c r="RBW36" s="332"/>
      <c r="RBX36" s="332"/>
      <c r="RBY36" s="332"/>
      <c r="RBZ36" s="332"/>
      <c r="RCA36" s="332"/>
      <c r="RCB36" s="332"/>
      <c r="RCC36" s="332"/>
      <c r="RCD36" s="332"/>
      <c r="RCE36" s="332"/>
      <c r="RCF36" s="332"/>
      <c r="RCG36" s="332"/>
      <c r="RCH36" s="332"/>
      <c r="RCI36" s="332"/>
      <c r="RCJ36" s="332"/>
      <c r="RCK36" s="332"/>
      <c r="RCL36" s="332"/>
      <c r="RCM36" s="332"/>
      <c r="RCN36" s="332"/>
      <c r="RCO36" s="332"/>
      <c r="RCP36" s="332"/>
      <c r="RCQ36" s="332"/>
      <c r="RCR36" s="332"/>
      <c r="RCS36" s="332"/>
      <c r="RCT36" s="332"/>
      <c r="RCU36" s="332"/>
      <c r="RCV36" s="332"/>
      <c r="RCW36" s="332"/>
      <c r="RCX36" s="332"/>
      <c r="RCY36" s="332"/>
      <c r="RCZ36" s="332"/>
      <c r="RDA36" s="332"/>
      <c r="RDB36" s="332"/>
      <c r="RDC36" s="332"/>
      <c r="RDD36" s="332"/>
      <c r="RDE36" s="332"/>
      <c r="RDF36" s="332"/>
      <c r="RDG36" s="332"/>
      <c r="RDH36" s="332"/>
      <c r="RDI36" s="332"/>
      <c r="RDJ36" s="332"/>
      <c r="RDK36" s="332"/>
      <c r="RDL36" s="332"/>
      <c r="RDM36" s="332"/>
      <c r="RDN36" s="332"/>
      <c r="RDO36" s="332"/>
      <c r="RDP36" s="332"/>
      <c r="RDQ36" s="332"/>
      <c r="RDR36" s="332"/>
      <c r="RDS36" s="332"/>
      <c r="RDT36" s="332"/>
      <c r="RDU36" s="332"/>
      <c r="RDV36" s="332"/>
      <c r="RDW36" s="332"/>
      <c r="RDX36" s="332"/>
      <c r="RDY36" s="332"/>
      <c r="RDZ36" s="332"/>
      <c r="REA36" s="332"/>
      <c r="REB36" s="332"/>
      <c r="REC36" s="332"/>
      <c r="RED36" s="332"/>
      <c r="REE36" s="332"/>
      <c r="REF36" s="332"/>
      <c r="REG36" s="332"/>
      <c r="REH36" s="332"/>
      <c r="REI36" s="332"/>
      <c r="REJ36" s="332"/>
      <c r="REK36" s="332"/>
      <c r="REL36" s="332"/>
      <c r="REM36" s="332"/>
      <c r="REN36" s="332"/>
      <c r="REO36" s="332"/>
      <c r="REP36" s="332"/>
      <c r="REQ36" s="332"/>
      <c r="RER36" s="332"/>
      <c r="RES36" s="332"/>
      <c r="RET36" s="332"/>
      <c r="REU36" s="332"/>
      <c r="REV36" s="332"/>
      <c r="REW36" s="332"/>
      <c r="REX36" s="332"/>
      <c r="REY36" s="332"/>
      <c r="REZ36" s="332"/>
      <c r="RFA36" s="332"/>
      <c r="RFB36" s="332"/>
      <c r="RFC36" s="332"/>
      <c r="RFD36" s="332"/>
      <c r="RFE36" s="332"/>
      <c r="RFF36" s="332"/>
      <c r="RFG36" s="332"/>
      <c r="RFH36" s="332"/>
      <c r="RFI36" s="332"/>
      <c r="RFJ36" s="332"/>
      <c r="RFK36" s="332"/>
      <c r="RFL36" s="332"/>
      <c r="RFM36" s="332"/>
      <c r="RFN36" s="332"/>
      <c r="RFO36" s="332"/>
      <c r="RFP36" s="332"/>
      <c r="RFQ36" s="332"/>
      <c r="RFR36" s="332"/>
      <c r="RFS36" s="332"/>
      <c r="RFT36" s="332"/>
      <c r="RFU36" s="332"/>
      <c r="RFV36" s="332"/>
      <c r="RFW36" s="332"/>
      <c r="RFX36" s="332"/>
      <c r="RFY36" s="332"/>
      <c r="RFZ36" s="332"/>
      <c r="RGA36" s="332"/>
      <c r="RGB36" s="332"/>
      <c r="RGC36" s="332"/>
      <c r="RGD36" s="332"/>
      <c r="RGE36" s="332"/>
      <c r="RGF36" s="332"/>
      <c r="RGG36" s="332"/>
      <c r="RGH36" s="332"/>
      <c r="RGI36" s="332"/>
      <c r="RGJ36" s="332"/>
      <c r="RGK36" s="332"/>
      <c r="RGL36" s="332"/>
      <c r="RGM36" s="332"/>
      <c r="RGN36" s="332"/>
      <c r="RGO36" s="332"/>
      <c r="RGP36" s="332"/>
      <c r="RGQ36" s="332"/>
      <c r="RGR36" s="332"/>
      <c r="RGS36" s="332"/>
      <c r="RGT36" s="332"/>
      <c r="RGU36" s="332"/>
      <c r="RGV36" s="332"/>
      <c r="RGW36" s="332"/>
      <c r="RGX36" s="332"/>
      <c r="RGY36" s="332"/>
      <c r="RGZ36" s="332"/>
      <c r="RHA36" s="332"/>
      <c r="RHB36" s="332"/>
      <c r="RHC36" s="332"/>
      <c r="RHD36" s="332"/>
      <c r="RHE36" s="332"/>
      <c r="RHF36" s="332"/>
      <c r="RHG36" s="332"/>
      <c r="RHH36" s="332"/>
      <c r="RHI36" s="332"/>
      <c r="RHJ36" s="332"/>
      <c r="RHK36" s="332"/>
      <c r="RHL36" s="332"/>
      <c r="RHM36" s="332"/>
      <c r="RHN36" s="332"/>
      <c r="RHO36" s="332"/>
      <c r="RHP36" s="332"/>
      <c r="RHQ36" s="332"/>
      <c r="RHR36" s="332"/>
      <c r="RHS36" s="332"/>
      <c r="RHT36" s="332"/>
      <c r="RHU36" s="332"/>
      <c r="RHV36" s="332"/>
      <c r="RHW36" s="332"/>
      <c r="RHX36" s="332"/>
      <c r="RHY36" s="332"/>
      <c r="RHZ36" s="332"/>
      <c r="RIA36" s="332"/>
      <c r="RIB36" s="332"/>
      <c r="RIC36" s="332"/>
      <c r="RID36" s="332"/>
      <c r="RIE36" s="332"/>
      <c r="RIF36" s="332"/>
      <c r="RIG36" s="332"/>
      <c r="RIH36" s="332"/>
      <c r="RII36" s="332"/>
      <c r="RIJ36" s="332"/>
      <c r="RIK36" s="332"/>
      <c r="RIL36" s="332"/>
      <c r="RIM36" s="332"/>
      <c r="RIN36" s="332"/>
      <c r="RIO36" s="332"/>
      <c r="RIP36" s="332"/>
      <c r="RIQ36" s="332"/>
      <c r="RIR36" s="332"/>
      <c r="RIS36" s="332"/>
      <c r="RIT36" s="332"/>
      <c r="RIU36" s="332"/>
      <c r="RIV36" s="332"/>
      <c r="RIW36" s="332"/>
      <c r="RIX36" s="332"/>
      <c r="RIY36" s="332"/>
      <c r="RIZ36" s="332"/>
      <c r="RJA36" s="332"/>
      <c r="RJB36" s="332"/>
      <c r="RJC36" s="332"/>
      <c r="RJD36" s="332"/>
      <c r="RJE36" s="332"/>
      <c r="RJF36" s="332"/>
      <c r="RJG36" s="332"/>
      <c r="RJH36" s="332"/>
      <c r="RJI36" s="332"/>
      <c r="RJJ36" s="332"/>
      <c r="RJK36" s="332"/>
      <c r="RJL36" s="332"/>
      <c r="RJM36" s="332"/>
      <c r="RJN36" s="332"/>
      <c r="RJO36" s="332"/>
      <c r="RJP36" s="332"/>
      <c r="RJQ36" s="332"/>
      <c r="RJR36" s="332"/>
      <c r="RJS36" s="332"/>
      <c r="RJT36" s="332"/>
      <c r="RJU36" s="332"/>
      <c r="RJV36" s="332"/>
      <c r="RJW36" s="332"/>
      <c r="RJX36" s="332"/>
      <c r="RJY36" s="332"/>
      <c r="RJZ36" s="332"/>
      <c r="RKA36" s="332"/>
      <c r="RKB36" s="332"/>
      <c r="RKC36" s="332"/>
      <c r="RKD36" s="332"/>
      <c r="RKE36" s="332"/>
      <c r="RKF36" s="332"/>
      <c r="RKG36" s="332"/>
      <c r="RKH36" s="332"/>
      <c r="RKI36" s="332"/>
      <c r="RKJ36" s="332"/>
      <c r="RKK36" s="332"/>
      <c r="RKL36" s="332"/>
      <c r="RKM36" s="332"/>
      <c r="RKN36" s="332"/>
      <c r="RKO36" s="332"/>
      <c r="RKP36" s="332"/>
      <c r="RKQ36" s="332"/>
      <c r="RKR36" s="332"/>
      <c r="RKS36" s="332"/>
      <c r="RKT36" s="332"/>
      <c r="RKU36" s="332"/>
      <c r="RKV36" s="332"/>
      <c r="RKW36" s="332"/>
      <c r="RKX36" s="332"/>
      <c r="RKY36" s="332"/>
      <c r="RKZ36" s="332"/>
      <c r="RLA36" s="332"/>
      <c r="RLB36" s="332"/>
      <c r="RLC36" s="332"/>
      <c r="RLD36" s="332"/>
      <c r="RLE36" s="332"/>
      <c r="RLF36" s="332"/>
      <c r="RLG36" s="332"/>
      <c r="RLH36" s="332"/>
      <c r="RLI36" s="332"/>
      <c r="RLJ36" s="332"/>
      <c r="RLK36" s="332"/>
      <c r="RLL36" s="332"/>
      <c r="RLM36" s="332"/>
      <c r="RLN36" s="332"/>
      <c r="RLO36" s="332"/>
      <c r="RLP36" s="332"/>
      <c r="RLQ36" s="332"/>
      <c r="RLR36" s="332"/>
      <c r="RLS36" s="332"/>
      <c r="RLT36" s="332"/>
      <c r="RLU36" s="332"/>
      <c r="RLV36" s="332"/>
      <c r="RLW36" s="332"/>
      <c r="RLX36" s="332"/>
      <c r="RLY36" s="332"/>
      <c r="RLZ36" s="332"/>
      <c r="RMA36" s="332"/>
      <c r="RMB36" s="332"/>
      <c r="RMC36" s="332"/>
      <c r="RMD36" s="332"/>
      <c r="RME36" s="332"/>
      <c r="RMF36" s="332"/>
      <c r="RMG36" s="332"/>
      <c r="RMH36" s="332"/>
      <c r="RMI36" s="332"/>
      <c r="RMJ36" s="332"/>
      <c r="RMK36" s="332"/>
      <c r="RML36" s="332"/>
      <c r="RMM36" s="332"/>
      <c r="RMN36" s="332"/>
      <c r="RMO36" s="332"/>
      <c r="RMP36" s="332"/>
      <c r="RMQ36" s="332"/>
      <c r="RMR36" s="332"/>
      <c r="RMS36" s="332"/>
      <c r="RMT36" s="332"/>
      <c r="RMU36" s="332"/>
      <c r="RMV36" s="332"/>
      <c r="RMW36" s="332"/>
      <c r="RMX36" s="332"/>
      <c r="RMY36" s="332"/>
      <c r="RMZ36" s="332"/>
      <c r="RNA36" s="332"/>
      <c r="RNB36" s="332"/>
      <c r="RNC36" s="332"/>
      <c r="RND36" s="332"/>
      <c r="RNE36" s="332"/>
      <c r="RNF36" s="332"/>
      <c r="RNG36" s="332"/>
      <c r="RNH36" s="332"/>
      <c r="RNI36" s="332"/>
      <c r="RNJ36" s="332"/>
      <c r="RNK36" s="332"/>
      <c r="RNL36" s="332"/>
      <c r="RNM36" s="332"/>
      <c r="RNN36" s="332"/>
      <c r="RNO36" s="332"/>
      <c r="RNP36" s="332"/>
      <c r="RNQ36" s="332"/>
      <c r="RNR36" s="332"/>
      <c r="RNS36" s="332"/>
      <c r="RNT36" s="332"/>
      <c r="RNU36" s="332"/>
      <c r="RNV36" s="332"/>
      <c r="RNW36" s="332"/>
      <c r="RNX36" s="332"/>
      <c r="RNY36" s="332"/>
      <c r="RNZ36" s="332"/>
      <c r="ROA36" s="332"/>
      <c r="ROB36" s="332"/>
      <c r="ROC36" s="332"/>
      <c r="ROD36" s="332"/>
      <c r="ROE36" s="332"/>
      <c r="ROF36" s="332"/>
      <c r="ROG36" s="332"/>
      <c r="ROH36" s="332"/>
      <c r="ROI36" s="332"/>
      <c r="ROJ36" s="332"/>
      <c r="ROK36" s="332"/>
      <c r="ROL36" s="332"/>
      <c r="ROM36" s="332"/>
      <c r="RON36" s="332"/>
      <c r="ROO36" s="332"/>
      <c r="ROP36" s="332"/>
      <c r="ROQ36" s="332"/>
      <c r="ROR36" s="332"/>
      <c r="ROS36" s="332"/>
      <c r="ROT36" s="332"/>
      <c r="ROU36" s="332"/>
      <c r="ROV36" s="332"/>
      <c r="ROW36" s="332"/>
      <c r="ROX36" s="332"/>
      <c r="ROY36" s="332"/>
      <c r="ROZ36" s="332"/>
      <c r="RPA36" s="332"/>
      <c r="RPB36" s="332"/>
      <c r="RPC36" s="332"/>
      <c r="RPD36" s="332"/>
      <c r="RPE36" s="332"/>
      <c r="RPF36" s="332"/>
      <c r="RPG36" s="332"/>
      <c r="RPH36" s="332"/>
      <c r="RPI36" s="332"/>
      <c r="RPJ36" s="332"/>
      <c r="RPK36" s="332"/>
      <c r="RPL36" s="332"/>
      <c r="RPM36" s="332"/>
      <c r="RPN36" s="332"/>
      <c r="RPO36" s="332"/>
      <c r="RPP36" s="332"/>
      <c r="RPQ36" s="332"/>
      <c r="RPR36" s="332"/>
      <c r="RPS36" s="332"/>
      <c r="RPT36" s="332"/>
      <c r="RPU36" s="332"/>
      <c r="RPV36" s="332"/>
      <c r="RPW36" s="332"/>
      <c r="RPX36" s="332"/>
      <c r="RPY36" s="332"/>
      <c r="RPZ36" s="332"/>
      <c r="RQA36" s="332"/>
      <c r="RQB36" s="332"/>
      <c r="RQC36" s="332"/>
      <c r="RQD36" s="332"/>
      <c r="RQE36" s="332"/>
      <c r="RQF36" s="332"/>
      <c r="RQG36" s="332"/>
      <c r="RQH36" s="332"/>
      <c r="RQI36" s="332"/>
      <c r="RQJ36" s="332"/>
      <c r="RQK36" s="332"/>
      <c r="RQL36" s="332"/>
      <c r="RQM36" s="332"/>
      <c r="RQN36" s="332"/>
      <c r="RQO36" s="332"/>
      <c r="RQP36" s="332"/>
      <c r="RQQ36" s="332"/>
      <c r="RQR36" s="332"/>
      <c r="RQS36" s="332"/>
      <c r="RQT36" s="332"/>
      <c r="RQU36" s="332"/>
      <c r="RQV36" s="332"/>
      <c r="RQW36" s="332"/>
      <c r="RQX36" s="332"/>
      <c r="RQY36" s="332"/>
      <c r="RQZ36" s="332"/>
      <c r="RRA36" s="332"/>
      <c r="RRB36" s="332"/>
      <c r="RRC36" s="332"/>
      <c r="RRD36" s="332"/>
      <c r="RRE36" s="332"/>
      <c r="RRF36" s="332"/>
      <c r="RRG36" s="332"/>
      <c r="RRH36" s="332"/>
      <c r="RRI36" s="332"/>
      <c r="RRJ36" s="332"/>
      <c r="RRK36" s="332"/>
      <c r="RRL36" s="332"/>
      <c r="RRM36" s="332"/>
      <c r="RRN36" s="332"/>
      <c r="RRO36" s="332"/>
      <c r="RRP36" s="332"/>
      <c r="RRQ36" s="332"/>
      <c r="RRR36" s="332"/>
      <c r="RRS36" s="332"/>
      <c r="RRT36" s="332"/>
      <c r="RRU36" s="332"/>
      <c r="RRV36" s="332"/>
      <c r="RRW36" s="332"/>
      <c r="RRX36" s="332"/>
      <c r="RRY36" s="332"/>
      <c r="RRZ36" s="332"/>
      <c r="RSA36" s="332"/>
      <c r="RSB36" s="332"/>
      <c r="RSC36" s="332"/>
      <c r="RSD36" s="332"/>
      <c r="RSE36" s="332"/>
      <c r="RSF36" s="332"/>
      <c r="RSG36" s="332"/>
      <c r="RSH36" s="332"/>
      <c r="RSI36" s="332"/>
      <c r="RSJ36" s="332"/>
      <c r="RSK36" s="332"/>
      <c r="RSL36" s="332"/>
      <c r="RSM36" s="332"/>
      <c r="RSN36" s="332"/>
      <c r="RSO36" s="332"/>
      <c r="RSP36" s="332"/>
      <c r="RSQ36" s="332"/>
      <c r="RSR36" s="332"/>
      <c r="RSS36" s="332"/>
      <c r="RST36" s="332"/>
      <c r="RSU36" s="332"/>
      <c r="RSV36" s="332"/>
      <c r="RSW36" s="332"/>
      <c r="RSX36" s="332"/>
      <c r="RSY36" s="332"/>
      <c r="RSZ36" s="332"/>
      <c r="RTA36" s="332"/>
      <c r="RTB36" s="332"/>
      <c r="RTC36" s="332"/>
      <c r="RTD36" s="332"/>
      <c r="RTE36" s="332"/>
      <c r="RTF36" s="332"/>
      <c r="RTG36" s="332"/>
      <c r="RTH36" s="332"/>
      <c r="RTI36" s="332"/>
      <c r="RTJ36" s="332"/>
      <c r="RTK36" s="332"/>
      <c r="RTL36" s="332"/>
      <c r="RTM36" s="332"/>
      <c r="RTN36" s="332"/>
      <c r="RTO36" s="332"/>
      <c r="RTP36" s="332"/>
      <c r="RTQ36" s="332"/>
      <c r="RTR36" s="332"/>
      <c r="RTS36" s="332"/>
      <c r="RTT36" s="332"/>
      <c r="RTU36" s="332"/>
      <c r="RTV36" s="332"/>
      <c r="RTW36" s="332"/>
      <c r="RTX36" s="332"/>
      <c r="RTY36" s="332"/>
      <c r="RTZ36" s="332"/>
      <c r="RUA36" s="332"/>
      <c r="RUB36" s="332"/>
      <c r="RUC36" s="332"/>
      <c r="RUD36" s="332"/>
      <c r="RUE36" s="332"/>
      <c r="RUF36" s="332"/>
      <c r="RUG36" s="332"/>
      <c r="RUH36" s="332"/>
      <c r="RUI36" s="332"/>
      <c r="RUJ36" s="332"/>
      <c r="RUK36" s="332"/>
      <c r="RUL36" s="332"/>
      <c r="RUM36" s="332"/>
      <c r="RUN36" s="332"/>
      <c r="RUO36" s="332"/>
      <c r="RUP36" s="332"/>
      <c r="RUQ36" s="332"/>
      <c r="RUR36" s="332"/>
      <c r="RUS36" s="332"/>
      <c r="RUT36" s="332"/>
      <c r="RUU36" s="332"/>
      <c r="RUV36" s="332"/>
      <c r="RUW36" s="332"/>
      <c r="RUX36" s="332"/>
      <c r="RUY36" s="332"/>
      <c r="RUZ36" s="332"/>
      <c r="RVA36" s="332"/>
      <c r="RVB36" s="332"/>
      <c r="RVC36" s="332"/>
      <c r="RVD36" s="332"/>
      <c r="RVE36" s="332"/>
      <c r="RVF36" s="332"/>
      <c r="RVG36" s="332"/>
      <c r="RVH36" s="332"/>
      <c r="RVI36" s="332"/>
      <c r="RVJ36" s="332"/>
      <c r="RVK36" s="332"/>
      <c r="RVL36" s="332"/>
      <c r="RVM36" s="332"/>
      <c r="RVN36" s="332"/>
      <c r="RVO36" s="332"/>
      <c r="RVP36" s="332"/>
      <c r="RVQ36" s="332"/>
      <c r="RVR36" s="332"/>
      <c r="RVS36" s="332"/>
      <c r="RVT36" s="332"/>
      <c r="RVU36" s="332"/>
      <c r="RVV36" s="332"/>
      <c r="RVW36" s="332"/>
      <c r="RVX36" s="332"/>
      <c r="RVY36" s="332"/>
      <c r="RVZ36" s="332"/>
      <c r="RWA36" s="332"/>
      <c r="RWB36" s="332"/>
      <c r="RWC36" s="332"/>
      <c r="RWD36" s="332"/>
      <c r="RWE36" s="332"/>
      <c r="RWF36" s="332"/>
      <c r="RWG36" s="332"/>
      <c r="RWH36" s="332"/>
      <c r="RWI36" s="332"/>
      <c r="RWJ36" s="332"/>
      <c r="RWK36" s="332"/>
      <c r="RWL36" s="332"/>
      <c r="RWM36" s="332"/>
      <c r="RWN36" s="332"/>
      <c r="RWO36" s="332"/>
      <c r="RWP36" s="332"/>
      <c r="RWQ36" s="332"/>
      <c r="RWR36" s="332"/>
      <c r="RWS36" s="332"/>
      <c r="RWT36" s="332"/>
      <c r="RWU36" s="332"/>
      <c r="RWV36" s="332"/>
      <c r="RWW36" s="332"/>
      <c r="RWX36" s="332"/>
      <c r="RWY36" s="332"/>
      <c r="RWZ36" s="332"/>
      <c r="RXA36" s="332"/>
      <c r="RXB36" s="332"/>
      <c r="RXC36" s="332"/>
      <c r="RXD36" s="332"/>
      <c r="RXE36" s="332"/>
      <c r="RXF36" s="332"/>
      <c r="RXG36" s="332"/>
      <c r="RXH36" s="332"/>
      <c r="RXI36" s="332"/>
      <c r="RXJ36" s="332"/>
      <c r="RXK36" s="332"/>
      <c r="RXL36" s="332"/>
      <c r="RXM36" s="332"/>
      <c r="RXN36" s="332"/>
      <c r="RXO36" s="332"/>
      <c r="RXP36" s="332"/>
      <c r="RXQ36" s="332"/>
      <c r="RXR36" s="332"/>
      <c r="RXS36" s="332"/>
      <c r="RXT36" s="332"/>
      <c r="RXU36" s="332"/>
      <c r="RXV36" s="332"/>
      <c r="RXW36" s="332"/>
      <c r="RXX36" s="332"/>
      <c r="RXY36" s="332"/>
      <c r="RXZ36" s="332"/>
      <c r="RYA36" s="332"/>
      <c r="RYB36" s="332"/>
      <c r="RYC36" s="332"/>
      <c r="RYD36" s="332"/>
      <c r="RYE36" s="332"/>
      <c r="RYF36" s="332"/>
      <c r="RYG36" s="332"/>
      <c r="RYH36" s="332"/>
      <c r="RYI36" s="332"/>
      <c r="RYJ36" s="332"/>
      <c r="RYK36" s="332"/>
      <c r="RYL36" s="332"/>
      <c r="RYM36" s="332"/>
      <c r="RYN36" s="332"/>
      <c r="RYO36" s="332"/>
      <c r="RYP36" s="332"/>
      <c r="RYQ36" s="332"/>
      <c r="RYR36" s="332"/>
      <c r="RYS36" s="332"/>
      <c r="RYT36" s="332"/>
      <c r="RYU36" s="332"/>
      <c r="RYV36" s="332"/>
      <c r="RYW36" s="332"/>
      <c r="RYX36" s="332"/>
      <c r="RYY36" s="332"/>
      <c r="RYZ36" s="332"/>
      <c r="RZA36" s="332"/>
      <c r="RZB36" s="332"/>
      <c r="RZC36" s="332"/>
      <c r="RZD36" s="332"/>
      <c r="RZE36" s="332"/>
      <c r="RZF36" s="332"/>
      <c r="RZG36" s="332"/>
      <c r="RZH36" s="332"/>
      <c r="RZI36" s="332"/>
      <c r="RZJ36" s="332"/>
      <c r="RZK36" s="332"/>
      <c r="RZL36" s="332"/>
      <c r="RZM36" s="332"/>
      <c r="RZN36" s="332"/>
      <c r="RZO36" s="332"/>
      <c r="RZP36" s="332"/>
      <c r="RZQ36" s="332"/>
      <c r="RZR36" s="332"/>
      <c r="RZS36" s="332"/>
      <c r="RZT36" s="332"/>
      <c r="RZU36" s="332"/>
      <c r="RZV36" s="332"/>
      <c r="RZW36" s="332"/>
      <c r="RZX36" s="332"/>
      <c r="RZY36" s="332"/>
      <c r="RZZ36" s="332"/>
      <c r="SAA36" s="332"/>
      <c r="SAB36" s="332"/>
      <c r="SAC36" s="332"/>
      <c r="SAD36" s="332"/>
      <c r="SAE36" s="332"/>
      <c r="SAF36" s="332"/>
      <c r="SAG36" s="332"/>
      <c r="SAH36" s="332"/>
      <c r="SAI36" s="332"/>
      <c r="SAJ36" s="332"/>
      <c r="SAK36" s="332"/>
      <c r="SAL36" s="332"/>
      <c r="SAM36" s="332"/>
      <c r="SAN36" s="332"/>
      <c r="SAO36" s="332"/>
      <c r="SAP36" s="332"/>
      <c r="SAQ36" s="332"/>
      <c r="SAR36" s="332"/>
      <c r="SAS36" s="332"/>
      <c r="SAT36" s="332"/>
      <c r="SAU36" s="332"/>
      <c r="SAV36" s="332"/>
      <c r="SAW36" s="332"/>
      <c r="SAX36" s="332"/>
      <c r="SAY36" s="332"/>
      <c r="SAZ36" s="332"/>
      <c r="SBA36" s="332"/>
      <c r="SBB36" s="332"/>
      <c r="SBC36" s="332"/>
      <c r="SBD36" s="332"/>
      <c r="SBE36" s="332"/>
      <c r="SBF36" s="332"/>
      <c r="SBG36" s="332"/>
      <c r="SBH36" s="332"/>
      <c r="SBI36" s="332"/>
      <c r="SBJ36" s="332"/>
      <c r="SBK36" s="332"/>
      <c r="SBL36" s="332"/>
      <c r="SBM36" s="332"/>
      <c r="SBN36" s="332"/>
      <c r="SBO36" s="332"/>
      <c r="SBP36" s="332"/>
      <c r="SBQ36" s="332"/>
      <c r="SBR36" s="332"/>
      <c r="SBS36" s="332"/>
      <c r="SBT36" s="332"/>
      <c r="SBU36" s="332"/>
      <c r="SBV36" s="332"/>
      <c r="SBW36" s="332"/>
      <c r="SBX36" s="332"/>
      <c r="SBY36" s="332"/>
      <c r="SBZ36" s="332"/>
      <c r="SCA36" s="332"/>
      <c r="SCB36" s="332"/>
      <c r="SCC36" s="332"/>
      <c r="SCD36" s="332"/>
      <c r="SCE36" s="332"/>
      <c r="SCF36" s="332"/>
      <c r="SCG36" s="332"/>
      <c r="SCH36" s="332"/>
      <c r="SCI36" s="332"/>
      <c r="SCJ36" s="332"/>
      <c r="SCK36" s="332"/>
      <c r="SCL36" s="332"/>
      <c r="SCM36" s="332"/>
      <c r="SCN36" s="332"/>
      <c r="SCO36" s="332"/>
      <c r="SCP36" s="332"/>
      <c r="SCQ36" s="332"/>
      <c r="SCR36" s="332"/>
      <c r="SCS36" s="332"/>
      <c r="SCT36" s="332"/>
      <c r="SCU36" s="332"/>
      <c r="SCV36" s="332"/>
      <c r="SCW36" s="332"/>
      <c r="SCX36" s="332"/>
      <c r="SCY36" s="332"/>
      <c r="SCZ36" s="332"/>
      <c r="SDA36" s="332"/>
      <c r="SDB36" s="332"/>
      <c r="SDC36" s="332"/>
      <c r="SDD36" s="332"/>
      <c r="SDE36" s="332"/>
      <c r="SDF36" s="332"/>
      <c r="SDG36" s="332"/>
      <c r="SDH36" s="332"/>
      <c r="SDI36" s="332"/>
      <c r="SDJ36" s="332"/>
      <c r="SDK36" s="332"/>
      <c r="SDL36" s="332"/>
      <c r="SDM36" s="332"/>
      <c r="SDN36" s="332"/>
      <c r="SDO36" s="332"/>
      <c r="SDP36" s="332"/>
      <c r="SDQ36" s="332"/>
      <c r="SDR36" s="332"/>
      <c r="SDS36" s="332"/>
      <c r="SDT36" s="332"/>
      <c r="SDU36" s="332"/>
      <c r="SDV36" s="332"/>
      <c r="SDW36" s="332"/>
      <c r="SDX36" s="332"/>
      <c r="SDY36" s="332"/>
      <c r="SDZ36" s="332"/>
      <c r="SEA36" s="332"/>
      <c r="SEB36" s="332"/>
      <c r="SEC36" s="332"/>
      <c r="SED36" s="332"/>
      <c r="SEE36" s="332"/>
      <c r="SEF36" s="332"/>
      <c r="SEG36" s="332"/>
      <c r="SEH36" s="332"/>
      <c r="SEI36" s="332"/>
      <c r="SEJ36" s="332"/>
      <c r="SEK36" s="332"/>
      <c r="SEL36" s="332"/>
      <c r="SEM36" s="332"/>
      <c r="SEN36" s="332"/>
      <c r="SEO36" s="332"/>
      <c r="SEP36" s="332"/>
      <c r="SEQ36" s="332"/>
      <c r="SER36" s="332"/>
      <c r="SES36" s="332"/>
      <c r="SET36" s="332"/>
      <c r="SEU36" s="332"/>
      <c r="SEV36" s="332"/>
      <c r="SEW36" s="332"/>
      <c r="SEX36" s="332"/>
      <c r="SEY36" s="332"/>
      <c r="SEZ36" s="332"/>
      <c r="SFA36" s="332"/>
      <c r="SFB36" s="332"/>
      <c r="SFC36" s="332"/>
      <c r="SFD36" s="332"/>
      <c r="SFE36" s="332"/>
      <c r="SFF36" s="332"/>
      <c r="SFG36" s="332"/>
      <c r="SFH36" s="332"/>
      <c r="SFI36" s="332"/>
      <c r="SFJ36" s="332"/>
      <c r="SFK36" s="332"/>
      <c r="SFL36" s="332"/>
      <c r="SFM36" s="332"/>
      <c r="SFN36" s="332"/>
      <c r="SFO36" s="332"/>
      <c r="SFP36" s="332"/>
      <c r="SFQ36" s="332"/>
      <c r="SFR36" s="332"/>
      <c r="SFS36" s="332"/>
      <c r="SFT36" s="332"/>
      <c r="SFU36" s="332"/>
      <c r="SFV36" s="332"/>
      <c r="SFW36" s="332"/>
      <c r="SFX36" s="332"/>
      <c r="SFY36" s="332"/>
      <c r="SFZ36" s="332"/>
      <c r="SGA36" s="332"/>
      <c r="SGB36" s="332"/>
      <c r="SGC36" s="332"/>
      <c r="SGD36" s="332"/>
      <c r="SGE36" s="332"/>
      <c r="SGF36" s="332"/>
      <c r="SGG36" s="332"/>
      <c r="SGH36" s="332"/>
      <c r="SGI36" s="332"/>
      <c r="SGJ36" s="332"/>
      <c r="SGK36" s="332"/>
      <c r="SGL36" s="332"/>
      <c r="SGM36" s="332"/>
      <c r="SGN36" s="332"/>
      <c r="SGO36" s="332"/>
      <c r="SGP36" s="332"/>
      <c r="SGQ36" s="332"/>
      <c r="SGR36" s="332"/>
      <c r="SGS36" s="332"/>
      <c r="SGT36" s="332"/>
      <c r="SGU36" s="332"/>
      <c r="SGV36" s="332"/>
      <c r="SGW36" s="332"/>
      <c r="SGX36" s="332"/>
      <c r="SGY36" s="332"/>
      <c r="SGZ36" s="332"/>
      <c r="SHA36" s="332"/>
      <c r="SHB36" s="332"/>
      <c r="SHC36" s="332"/>
      <c r="SHD36" s="332"/>
      <c r="SHE36" s="332"/>
      <c r="SHF36" s="332"/>
      <c r="SHG36" s="332"/>
      <c r="SHH36" s="332"/>
      <c r="SHI36" s="332"/>
      <c r="SHJ36" s="332"/>
      <c r="SHK36" s="332"/>
      <c r="SHL36" s="332"/>
      <c r="SHM36" s="332"/>
      <c r="SHN36" s="332"/>
      <c r="SHO36" s="332"/>
      <c r="SHP36" s="332"/>
      <c r="SHQ36" s="332"/>
      <c r="SHR36" s="332"/>
      <c r="SHS36" s="332"/>
      <c r="SHT36" s="332"/>
      <c r="SHU36" s="332"/>
      <c r="SHV36" s="332"/>
      <c r="SHW36" s="332"/>
      <c r="SHX36" s="332"/>
      <c r="SHY36" s="332"/>
      <c r="SHZ36" s="332"/>
      <c r="SIA36" s="332"/>
      <c r="SIB36" s="332"/>
      <c r="SIC36" s="332"/>
      <c r="SID36" s="332"/>
      <c r="SIE36" s="332"/>
      <c r="SIF36" s="332"/>
      <c r="SIG36" s="332"/>
      <c r="SIH36" s="332"/>
      <c r="SII36" s="332"/>
      <c r="SIJ36" s="332"/>
      <c r="SIK36" s="332"/>
      <c r="SIL36" s="332"/>
      <c r="SIM36" s="332"/>
      <c r="SIN36" s="332"/>
      <c r="SIO36" s="332"/>
      <c r="SIP36" s="332"/>
      <c r="SIQ36" s="332"/>
      <c r="SIR36" s="332"/>
      <c r="SIS36" s="332"/>
      <c r="SIT36" s="332"/>
      <c r="SIU36" s="332"/>
      <c r="SIV36" s="332"/>
      <c r="SIW36" s="332"/>
      <c r="SIX36" s="332"/>
      <c r="SIY36" s="332"/>
      <c r="SIZ36" s="332"/>
      <c r="SJA36" s="332"/>
      <c r="SJB36" s="332"/>
      <c r="SJC36" s="332"/>
      <c r="SJD36" s="332"/>
      <c r="SJE36" s="332"/>
      <c r="SJF36" s="332"/>
      <c r="SJG36" s="332"/>
      <c r="SJH36" s="332"/>
      <c r="SJI36" s="332"/>
      <c r="SJJ36" s="332"/>
      <c r="SJK36" s="332"/>
      <c r="SJL36" s="332"/>
      <c r="SJM36" s="332"/>
      <c r="SJN36" s="332"/>
      <c r="SJO36" s="332"/>
      <c r="SJP36" s="332"/>
      <c r="SJQ36" s="332"/>
      <c r="SJR36" s="332"/>
      <c r="SJS36" s="332"/>
      <c r="SJT36" s="332"/>
      <c r="SJU36" s="332"/>
      <c r="SJV36" s="332"/>
      <c r="SJW36" s="332"/>
      <c r="SJX36" s="332"/>
      <c r="SJY36" s="332"/>
      <c r="SJZ36" s="332"/>
      <c r="SKA36" s="332"/>
      <c r="SKB36" s="332"/>
      <c r="SKC36" s="332"/>
      <c r="SKD36" s="332"/>
      <c r="SKE36" s="332"/>
      <c r="SKF36" s="332"/>
      <c r="SKG36" s="332"/>
      <c r="SKH36" s="332"/>
      <c r="SKI36" s="332"/>
      <c r="SKJ36" s="332"/>
      <c r="SKK36" s="332"/>
      <c r="SKL36" s="332"/>
      <c r="SKM36" s="332"/>
      <c r="SKN36" s="332"/>
      <c r="SKO36" s="332"/>
      <c r="SKP36" s="332"/>
      <c r="SKQ36" s="332"/>
      <c r="SKR36" s="332"/>
      <c r="SKS36" s="332"/>
      <c r="SKT36" s="332"/>
      <c r="SKU36" s="332"/>
      <c r="SKV36" s="332"/>
      <c r="SKW36" s="332"/>
      <c r="SKX36" s="332"/>
      <c r="SKY36" s="332"/>
      <c r="SKZ36" s="332"/>
      <c r="SLA36" s="332"/>
      <c r="SLB36" s="332"/>
      <c r="SLC36" s="332"/>
      <c r="SLD36" s="332"/>
      <c r="SLE36" s="332"/>
      <c r="SLF36" s="332"/>
      <c r="SLG36" s="332"/>
      <c r="SLH36" s="332"/>
      <c r="SLI36" s="332"/>
      <c r="SLJ36" s="332"/>
      <c r="SLK36" s="332"/>
      <c r="SLL36" s="332"/>
      <c r="SLM36" s="332"/>
      <c r="SLN36" s="332"/>
      <c r="SLO36" s="332"/>
      <c r="SLP36" s="332"/>
      <c r="SLQ36" s="332"/>
      <c r="SLR36" s="332"/>
      <c r="SLS36" s="332"/>
      <c r="SLT36" s="332"/>
      <c r="SLU36" s="332"/>
      <c r="SLV36" s="332"/>
      <c r="SLW36" s="332"/>
      <c r="SLX36" s="332"/>
      <c r="SLY36" s="332"/>
      <c r="SLZ36" s="332"/>
      <c r="SMA36" s="332"/>
      <c r="SMB36" s="332"/>
      <c r="SMC36" s="332"/>
      <c r="SMD36" s="332"/>
      <c r="SME36" s="332"/>
      <c r="SMF36" s="332"/>
      <c r="SMG36" s="332"/>
      <c r="SMH36" s="332"/>
      <c r="SMI36" s="332"/>
      <c r="SMJ36" s="332"/>
      <c r="SMK36" s="332"/>
      <c r="SML36" s="332"/>
      <c r="SMM36" s="332"/>
      <c r="SMN36" s="332"/>
      <c r="SMO36" s="332"/>
      <c r="SMP36" s="332"/>
      <c r="SMQ36" s="332"/>
      <c r="SMR36" s="332"/>
      <c r="SMS36" s="332"/>
      <c r="SMT36" s="332"/>
      <c r="SMU36" s="332"/>
      <c r="SMV36" s="332"/>
      <c r="SMW36" s="332"/>
      <c r="SMX36" s="332"/>
      <c r="SMY36" s="332"/>
      <c r="SMZ36" s="332"/>
      <c r="SNA36" s="332"/>
      <c r="SNB36" s="332"/>
      <c r="SNC36" s="332"/>
      <c r="SND36" s="332"/>
      <c r="SNE36" s="332"/>
      <c r="SNF36" s="332"/>
      <c r="SNG36" s="332"/>
      <c r="SNH36" s="332"/>
      <c r="SNI36" s="332"/>
      <c r="SNJ36" s="332"/>
      <c r="SNK36" s="332"/>
      <c r="SNL36" s="332"/>
      <c r="SNM36" s="332"/>
      <c r="SNN36" s="332"/>
      <c r="SNO36" s="332"/>
      <c r="SNP36" s="332"/>
      <c r="SNQ36" s="332"/>
      <c r="SNR36" s="332"/>
      <c r="SNS36" s="332"/>
      <c r="SNT36" s="332"/>
      <c r="SNU36" s="332"/>
      <c r="SNV36" s="332"/>
      <c r="SNW36" s="332"/>
      <c r="SNX36" s="332"/>
      <c r="SNY36" s="332"/>
      <c r="SNZ36" s="332"/>
      <c r="SOA36" s="332"/>
      <c r="SOB36" s="332"/>
      <c r="SOC36" s="332"/>
      <c r="SOD36" s="332"/>
      <c r="SOE36" s="332"/>
      <c r="SOF36" s="332"/>
      <c r="SOG36" s="332"/>
      <c r="SOH36" s="332"/>
      <c r="SOI36" s="332"/>
      <c r="SOJ36" s="332"/>
      <c r="SOK36" s="332"/>
      <c r="SOL36" s="332"/>
      <c r="SOM36" s="332"/>
      <c r="SON36" s="332"/>
      <c r="SOO36" s="332"/>
      <c r="SOP36" s="332"/>
      <c r="SOQ36" s="332"/>
      <c r="SOR36" s="332"/>
      <c r="SOS36" s="332"/>
      <c r="SOT36" s="332"/>
      <c r="SOU36" s="332"/>
      <c r="SOV36" s="332"/>
      <c r="SOW36" s="332"/>
      <c r="SOX36" s="332"/>
      <c r="SOY36" s="332"/>
      <c r="SOZ36" s="332"/>
      <c r="SPA36" s="332"/>
      <c r="SPB36" s="332"/>
      <c r="SPC36" s="332"/>
      <c r="SPD36" s="332"/>
      <c r="SPE36" s="332"/>
      <c r="SPF36" s="332"/>
      <c r="SPG36" s="332"/>
      <c r="SPH36" s="332"/>
      <c r="SPI36" s="332"/>
      <c r="SPJ36" s="332"/>
      <c r="SPK36" s="332"/>
      <c r="SPL36" s="332"/>
      <c r="SPM36" s="332"/>
      <c r="SPN36" s="332"/>
      <c r="SPO36" s="332"/>
      <c r="SPP36" s="332"/>
      <c r="SPQ36" s="332"/>
      <c r="SPR36" s="332"/>
      <c r="SPS36" s="332"/>
      <c r="SPT36" s="332"/>
      <c r="SPU36" s="332"/>
      <c r="SPV36" s="332"/>
      <c r="SPW36" s="332"/>
      <c r="SPX36" s="332"/>
      <c r="SPY36" s="332"/>
      <c r="SPZ36" s="332"/>
      <c r="SQA36" s="332"/>
      <c r="SQB36" s="332"/>
      <c r="SQC36" s="332"/>
      <c r="SQD36" s="332"/>
      <c r="SQE36" s="332"/>
      <c r="SQF36" s="332"/>
      <c r="SQG36" s="332"/>
      <c r="SQH36" s="332"/>
      <c r="SQI36" s="332"/>
      <c r="SQJ36" s="332"/>
      <c r="SQK36" s="332"/>
      <c r="SQL36" s="332"/>
      <c r="SQM36" s="332"/>
      <c r="SQN36" s="332"/>
      <c r="SQO36" s="332"/>
      <c r="SQP36" s="332"/>
      <c r="SQQ36" s="332"/>
      <c r="SQR36" s="332"/>
      <c r="SQS36" s="332"/>
      <c r="SQT36" s="332"/>
      <c r="SQU36" s="332"/>
      <c r="SQV36" s="332"/>
      <c r="SQW36" s="332"/>
      <c r="SQX36" s="332"/>
      <c r="SQY36" s="332"/>
      <c r="SQZ36" s="332"/>
      <c r="SRA36" s="332"/>
      <c r="SRB36" s="332"/>
      <c r="SRC36" s="332"/>
      <c r="SRD36" s="332"/>
      <c r="SRE36" s="332"/>
      <c r="SRF36" s="332"/>
      <c r="SRG36" s="332"/>
      <c r="SRH36" s="332"/>
      <c r="SRI36" s="332"/>
      <c r="SRJ36" s="332"/>
      <c r="SRK36" s="332"/>
      <c r="SRL36" s="332"/>
      <c r="SRM36" s="332"/>
      <c r="SRN36" s="332"/>
      <c r="SRO36" s="332"/>
      <c r="SRP36" s="332"/>
      <c r="SRQ36" s="332"/>
      <c r="SRR36" s="332"/>
      <c r="SRS36" s="332"/>
      <c r="SRT36" s="332"/>
      <c r="SRU36" s="332"/>
      <c r="SRV36" s="332"/>
      <c r="SRW36" s="332"/>
      <c r="SRX36" s="332"/>
      <c r="SRY36" s="332"/>
      <c r="SRZ36" s="332"/>
      <c r="SSA36" s="332"/>
      <c r="SSB36" s="332"/>
      <c r="SSC36" s="332"/>
      <c r="SSD36" s="332"/>
      <c r="SSE36" s="332"/>
      <c r="SSF36" s="332"/>
      <c r="SSG36" s="332"/>
      <c r="SSH36" s="332"/>
      <c r="SSI36" s="332"/>
      <c r="SSJ36" s="332"/>
      <c r="SSK36" s="332"/>
      <c r="SSL36" s="332"/>
      <c r="SSM36" s="332"/>
      <c r="SSN36" s="332"/>
      <c r="SSO36" s="332"/>
      <c r="SSP36" s="332"/>
      <c r="SSQ36" s="332"/>
      <c r="SSR36" s="332"/>
      <c r="SSS36" s="332"/>
      <c r="SST36" s="332"/>
      <c r="SSU36" s="332"/>
      <c r="SSV36" s="332"/>
      <c r="SSW36" s="332"/>
      <c r="SSX36" s="332"/>
      <c r="SSY36" s="332"/>
      <c r="SSZ36" s="332"/>
      <c r="STA36" s="332"/>
      <c r="STB36" s="332"/>
      <c r="STC36" s="332"/>
      <c r="STD36" s="332"/>
      <c r="STE36" s="332"/>
      <c r="STF36" s="332"/>
      <c r="STG36" s="332"/>
      <c r="STH36" s="332"/>
      <c r="STI36" s="332"/>
      <c r="STJ36" s="332"/>
      <c r="STK36" s="332"/>
      <c r="STL36" s="332"/>
      <c r="STM36" s="332"/>
      <c r="STN36" s="332"/>
      <c r="STO36" s="332"/>
      <c r="STP36" s="332"/>
      <c r="STQ36" s="332"/>
      <c r="STR36" s="332"/>
      <c r="STS36" s="332"/>
      <c r="STT36" s="332"/>
      <c r="STU36" s="332"/>
      <c r="STV36" s="332"/>
      <c r="STW36" s="332"/>
      <c r="STX36" s="332"/>
      <c r="STY36" s="332"/>
      <c r="STZ36" s="332"/>
      <c r="SUA36" s="332"/>
      <c r="SUB36" s="332"/>
      <c r="SUC36" s="332"/>
      <c r="SUD36" s="332"/>
      <c r="SUE36" s="332"/>
      <c r="SUF36" s="332"/>
      <c r="SUG36" s="332"/>
      <c r="SUH36" s="332"/>
      <c r="SUI36" s="332"/>
      <c r="SUJ36" s="332"/>
      <c r="SUK36" s="332"/>
      <c r="SUL36" s="332"/>
      <c r="SUM36" s="332"/>
      <c r="SUN36" s="332"/>
      <c r="SUO36" s="332"/>
      <c r="SUP36" s="332"/>
      <c r="SUQ36" s="332"/>
      <c r="SUR36" s="332"/>
      <c r="SUS36" s="332"/>
      <c r="SUT36" s="332"/>
      <c r="SUU36" s="332"/>
      <c r="SUV36" s="332"/>
      <c r="SUW36" s="332"/>
      <c r="SUX36" s="332"/>
      <c r="SUY36" s="332"/>
      <c r="SUZ36" s="332"/>
      <c r="SVA36" s="332"/>
      <c r="SVB36" s="332"/>
      <c r="SVC36" s="332"/>
      <c r="SVD36" s="332"/>
      <c r="SVE36" s="332"/>
      <c r="SVF36" s="332"/>
      <c r="SVG36" s="332"/>
      <c r="SVH36" s="332"/>
      <c r="SVI36" s="332"/>
      <c r="SVJ36" s="332"/>
      <c r="SVK36" s="332"/>
      <c r="SVL36" s="332"/>
      <c r="SVM36" s="332"/>
      <c r="SVN36" s="332"/>
      <c r="SVO36" s="332"/>
      <c r="SVP36" s="332"/>
      <c r="SVQ36" s="332"/>
      <c r="SVR36" s="332"/>
      <c r="SVS36" s="332"/>
      <c r="SVT36" s="332"/>
      <c r="SVU36" s="332"/>
      <c r="SVV36" s="332"/>
      <c r="SVW36" s="332"/>
      <c r="SVX36" s="332"/>
      <c r="SVY36" s="332"/>
      <c r="SVZ36" s="332"/>
      <c r="SWA36" s="332"/>
      <c r="SWB36" s="332"/>
      <c r="SWC36" s="332"/>
      <c r="SWD36" s="332"/>
      <c r="SWE36" s="332"/>
      <c r="SWF36" s="332"/>
      <c r="SWG36" s="332"/>
      <c r="SWH36" s="332"/>
      <c r="SWI36" s="332"/>
      <c r="SWJ36" s="332"/>
      <c r="SWK36" s="332"/>
      <c r="SWL36" s="332"/>
      <c r="SWM36" s="332"/>
      <c r="SWN36" s="332"/>
      <c r="SWO36" s="332"/>
      <c r="SWP36" s="332"/>
      <c r="SWQ36" s="332"/>
      <c r="SWR36" s="332"/>
      <c r="SWS36" s="332"/>
      <c r="SWT36" s="332"/>
      <c r="SWU36" s="332"/>
      <c r="SWV36" s="332"/>
      <c r="SWW36" s="332"/>
      <c r="SWX36" s="332"/>
      <c r="SWY36" s="332"/>
      <c r="SWZ36" s="332"/>
      <c r="SXA36" s="332"/>
      <c r="SXB36" s="332"/>
      <c r="SXC36" s="332"/>
      <c r="SXD36" s="332"/>
      <c r="SXE36" s="332"/>
      <c r="SXF36" s="332"/>
      <c r="SXG36" s="332"/>
      <c r="SXH36" s="332"/>
      <c r="SXI36" s="332"/>
      <c r="SXJ36" s="332"/>
      <c r="SXK36" s="332"/>
      <c r="SXL36" s="332"/>
      <c r="SXM36" s="332"/>
      <c r="SXN36" s="332"/>
      <c r="SXO36" s="332"/>
      <c r="SXP36" s="332"/>
      <c r="SXQ36" s="332"/>
      <c r="SXR36" s="332"/>
      <c r="SXS36" s="332"/>
      <c r="SXT36" s="332"/>
      <c r="SXU36" s="332"/>
      <c r="SXV36" s="332"/>
      <c r="SXW36" s="332"/>
      <c r="SXX36" s="332"/>
      <c r="SXY36" s="332"/>
      <c r="SXZ36" s="332"/>
      <c r="SYA36" s="332"/>
      <c r="SYB36" s="332"/>
      <c r="SYC36" s="332"/>
      <c r="SYD36" s="332"/>
      <c r="SYE36" s="332"/>
      <c r="SYF36" s="332"/>
      <c r="SYG36" s="332"/>
      <c r="SYH36" s="332"/>
      <c r="SYI36" s="332"/>
      <c r="SYJ36" s="332"/>
      <c r="SYK36" s="332"/>
      <c r="SYL36" s="332"/>
      <c r="SYM36" s="332"/>
      <c r="SYN36" s="332"/>
      <c r="SYO36" s="332"/>
      <c r="SYP36" s="332"/>
      <c r="SYQ36" s="332"/>
      <c r="SYR36" s="332"/>
      <c r="SYS36" s="332"/>
      <c r="SYT36" s="332"/>
      <c r="SYU36" s="332"/>
      <c r="SYV36" s="332"/>
      <c r="SYW36" s="332"/>
      <c r="SYX36" s="332"/>
      <c r="SYY36" s="332"/>
      <c r="SYZ36" s="332"/>
      <c r="SZA36" s="332"/>
      <c r="SZB36" s="332"/>
      <c r="SZC36" s="332"/>
      <c r="SZD36" s="332"/>
      <c r="SZE36" s="332"/>
      <c r="SZF36" s="332"/>
      <c r="SZG36" s="332"/>
      <c r="SZH36" s="332"/>
      <c r="SZI36" s="332"/>
      <c r="SZJ36" s="332"/>
      <c r="SZK36" s="332"/>
      <c r="SZL36" s="332"/>
      <c r="SZM36" s="332"/>
      <c r="SZN36" s="332"/>
      <c r="SZO36" s="332"/>
      <c r="SZP36" s="332"/>
      <c r="SZQ36" s="332"/>
      <c r="SZR36" s="332"/>
      <c r="SZS36" s="332"/>
      <c r="SZT36" s="332"/>
      <c r="SZU36" s="332"/>
      <c r="SZV36" s="332"/>
      <c r="SZW36" s="332"/>
      <c r="SZX36" s="332"/>
      <c r="SZY36" s="332"/>
      <c r="SZZ36" s="332"/>
      <c r="TAA36" s="332"/>
      <c r="TAB36" s="332"/>
      <c r="TAC36" s="332"/>
      <c r="TAD36" s="332"/>
      <c r="TAE36" s="332"/>
      <c r="TAF36" s="332"/>
      <c r="TAG36" s="332"/>
      <c r="TAH36" s="332"/>
      <c r="TAI36" s="332"/>
      <c r="TAJ36" s="332"/>
      <c r="TAK36" s="332"/>
      <c r="TAL36" s="332"/>
      <c r="TAM36" s="332"/>
      <c r="TAN36" s="332"/>
      <c r="TAO36" s="332"/>
      <c r="TAP36" s="332"/>
      <c r="TAQ36" s="332"/>
      <c r="TAR36" s="332"/>
      <c r="TAS36" s="332"/>
      <c r="TAT36" s="332"/>
      <c r="TAU36" s="332"/>
      <c r="TAV36" s="332"/>
      <c r="TAW36" s="332"/>
      <c r="TAX36" s="332"/>
      <c r="TAY36" s="332"/>
      <c r="TAZ36" s="332"/>
      <c r="TBA36" s="332"/>
      <c r="TBB36" s="332"/>
      <c r="TBC36" s="332"/>
      <c r="TBD36" s="332"/>
      <c r="TBE36" s="332"/>
      <c r="TBF36" s="332"/>
      <c r="TBG36" s="332"/>
      <c r="TBH36" s="332"/>
      <c r="TBI36" s="332"/>
      <c r="TBJ36" s="332"/>
      <c r="TBK36" s="332"/>
      <c r="TBL36" s="332"/>
      <c r="TBM36" s="332"/>
      <c r="TBN36" s="332"/>
      <c r="TBO36" s="332"/>
      <c r="TBP36" s="332"/>
      <c r="TBQ36" s="332"/>
      <c r="TBR36" s="332"/>
      <c r="TBS36" s="332"/>
      <c r="TBT36" s="332"/>
      <c r="TBU36" s="332"/>
      <c r="TBV36" s="332"/>
      <c r="TBW36" s="332"/>
      <c r="TBX36" s="332"/>
      <c r="TBY36" s="332"/>
      <c r="TBZ36" s="332"/>
      <c r="TCA36" s="332"/>
      <c r="TCB36" s="332"/>
      <c r="TCC36" s="332"/>
      <c r="TCD36" s="332"/>
      <c r="TCE36" s="332"/>
      <c r="TCF36" s="332"/>
      <c r="TCG36" s="332"/>
      <c r="TCH36" s="332"/>
      <c r="TCI36" s="332"/>
      <c r="TCJ36" s="332"/>
      <c r="TCK36" s="332"/>
      <c r="TCL36" s="332"/>
      <c r="TCM36" s="332"/>
      <c r="TCN36" s="332"/>
      <c r="TCO36" s="332"/>
      <c r="TCP36" s="332"/>
      <c r="TCQ36" s="332"/>
      <c r="TCR36" s="332"/>
      <c r="TCS36" s="332"/>
      <c r="TCT36" s="332"/>
      <c r="TCU36" s="332"/>
      <c r="TCV36" s="332"/>
      <c r="TCW36" s="332"/>
      <c r="TCX36" s="332"/>
      <c r="TCY36" s="332"/>
      <c r="TCZ36" s="332"/>
      <c r="TDA36" s="332"/>
      <c r="TDB36" s="332"/>
      <c r="TDC36" s="332"/>
      <c r="TDD36" s="332"/>
      <c r="TDE36" s="332"/>
      <c r="TDF36" s="332"/>
      <c r="TDG36" s="332"/>
      <c r="TDH36" s="332"/>
      <c r="TDI36" s="332"/>
      <c r="TDJ36" s="332"/>
      <c r="TDK36" s="332"/>
      <c r="TDL36" s="332"/>
      <c r="TDM36" s="332"/>
      <c r="TDN36" s="332"/>
      <c r="TDO36" s="332"/>
      <c r="TDP36" s="332"/>
      <c r="TDQ36" s="332"/>
      <c r="TDR36" s="332"/>
      <c r="TDS36" s="332"/>
      <c r="TDT36" s="332"/>
      <c r="TDU36" s="332"/>
      <c r="TDV36" s="332"/>
      <c r="TDW36" s="332"/>
      <c r="TDX36" s="332"/>
      <c r="TDY36" s="332"/>
      <c r="TDZ36" s="332"/>
      <c r="TEA36" s="332"/>
      <c r="TEB36" s="332"/>
      <c r="TEC36" s="332"/>
      <c r="TED36" s="332"/>
      <c r="TEE36" s="332"/>
      <c r="TEF36" s="332"/>
      <c r="TEG36" s="332"/>
      <c r="TEH36" s="332"/>
      <c r="TEI36" s="332"/>
      <c r="TEJ36" s="332"/>
      <c r="TEK36" s="332"/>
      <c r="TEL36" s="332"/>
      <c r="TEM36" s="332"/>
      <c r="TEN36" s="332"/>
      <c r="TEO36" s="332"/>
      <c r="TEP36" s="332"/>
      <c r="TEQ36" s="332"/>
      <c r="TER36" s="332"/>
      <c r="TES36" s="332"/>
      <c r="TET36" s="332"/>
      <c r="TEU36" s="332"/>
      <c r="TEV36" s="332"/>
      <c r="TEW36" s="332"/>
      <c r="TEX36" s="332"/>
      <c r="TEY36" s="332"/>
      <c r="TEZ36" s="332"/>
      <c r="TFA36" s="332"/>
      <c r="TFB36" s="332"/>
      <c r="TFC36" s="332"/>
      <c r="TFD36" s="332"/>
      <c r="TFE36" s="332"/>
      <c r="TFF36" s="332"/>
      <c r="TFG36" s="332"/>
      <c r="TFH36" s="332"/>
      <c r="TFI36" s="332"/>
      <c r="TFJ36" s="332"/>
      <c r="TFK36" s="332"/>
      <c r="TFL36" s="332"/>
      <c r="TFM36" s="332"/>
      <c r="TFN36" s="332"/>
      <c r="TFO36" s="332"/>
      <c r="TFP36" s="332"/>
      <c r="TFQ36" s="332"/>
      <c r="TFR36" s="332"/>
      <c r="TFS36" s="332"/>
      <c r="TFT36" s="332"/>
      <c r="TFU36" s="332"/>
      <c r="TFV36" s="332"/>
      <c r="TFW36" s="332"/>
      <c r="TFX36" s="332"/>
      <c r="TFY36" s="332"/>
      <c r="TFZ36" s="332"/>
      <c r="TGA36" s="332"/>
      <c r="TGB36" s="332"/>
      <c r="TGC36" s="332"/>
      <c r="TGD36" s="332"/>
      <c r="TGE36" s="332"/>
      <c r="TGF36" s="332"/>
      <c r="TGG36" s="332"/>
      <c r="TGH36" s="332"/>
      <c r="TGI36" s="332"/>
      <c r="TGJ36" s="332"/>
      <c r="TGK36" s="332"/>
      <c r="TGL36" s="332"/>
      <c r="TGM36" s="332"/>
      <c r="TGN36" s="332"/>
      <c r="TGO36" s="332"/>
      <c r="TGP36" s="332"/>
      <c r="TGQ36" s="332"/>
      <c r="TGR36" s="332"/>
      <c r="TGS36" s="332"/>
      <c r="TGT36" s="332"/>
      <c r="TGU36" s="332"/>
      <c r="TGV36" s="332"/>
      <c r="TGW36" s="332"/>
      <c r="TGX36" s="332"/>
      <c r="TGY36" s="332"/>
      <c r="TGZ36" s="332"/>
      <c r="THA36" s="332"/>
      <c r="THB36" s="332"/>
      <c r="THC36" s="332"/>
      <c r="THD36" s="332"/>
      <c r="THE36" s="332"/>
      <c r="THF36" s="332"/>
      <c r="THG36" s="332"/>
      <c r="THH36" s="332"/>
      <c r="THI36" s="332"/>
      <c r="THJ36" s="332"/>
      <c r="THK36" s="332"/>
      <c r="THL36" s="332"/>
      <c r="THM36" s="332"/>
      <c r="THN36" s="332"/>
      <c r="THO36" s="332"/>
      <c r="THP36" s="332"/>
      <c r="THQ36" s="332"/>
      <c r="THR36" s="332"/>
      <c r="THS36" s="332"/>
      <c r="THT36" s="332"/>
      <c r="THU36" s="332"/>
      <c r="THV36" s="332"/>
      <c r="THW36" s="332"/>
      <c r="THX36" s="332"/>
      <c r="THY36" s="332"/>
      <c r="THZ36" s="332"/>
      <c r="TIA36" s="332"/>
      <c r="TIB36" s="332"/>
      <c r="TIC36" s="332"/>
      <c r="TID36" s="332"/>
      <c r="TIE36" s="332"/>
      <c r="TIF36" s="332"/>
      <c r="TIG36" s="332"/>
      <c r="TIH36" s="332"/>
      <c r="TII36" s="332"/>
      <c r="TIJ36" s="332"/>
      <c r="TIK36" s="332"/>
      <c r="TIL36" s="332"/>
      <c r="TIM36" s="332"/>
      <c r="TIN36" s="332"/>
      <c r="TIO36" s="332"/>
      <c r="TIP36" s="332"/>
      <c r="TIQ36" s="332"/>
      <c r="TIR36" s="332"/>
      <c r="TIS36" s="332"/>
      <c r="TIT36" s="332"/>
      <c r="TIU36" s="332"/>
      <c r="TIV36" s="332"/>
      <c r="TIW36" s="332"/>
      <c r="TIX36" s="332"/>
      <c r="TIY36" s="332"/>
      <c r="TIZ36" s="332"/>
      <c r="TJA36" s="332"/>
      <c r="TJB36" s="332"/>
      <c r="TJC36" s="332"/>
      <c r="TJD36" s="332"/>
      <c r="TJE36" s="332"/>
      <c r="TJF36" s="332"/>
      <c r="TJG36" s="332"/>
      <c r="TJH36" s="332"/>
      <c r="TJI36" s="332"/>
      <c r="TJJ36" s="332"/>
      <c r="TJK36" s="332"/>
      <c r="TJL36" s="332"/>
      <c r="TJM36" s="332"/>
      <c r="TJN36" s="332"/>
      <c r="TJO36" s="332"/>
      <c r="TJP36" s="332"/>
      <c r="TJQ36" s="332"/>
      <c r="TJR36" s="332"/>
      <c r="TJS36" s="332"/>
      <c r="TJT36" s="332"/>
      <c r="TJU36" s="332"/>
      <c r="TJV36" s="332"/>
      <c r="TJW36" s="332"/>
      <c r="TJX36" s="332"/>
      <c r="TJY36" s="332"/>
      <c r="TJZ36" s="332"/>
      <c r="TKA36" s="332"/>
      <c r="TKB36" s="332"/>
      <c r="TKC36" s="332"/>
      <c r="TKD36" s="332"/>
      <c r="TKE36" s="332"/>
      <c r="TKF36" s="332"/>
      <c r="TKG36" s="332"/>
      <c r="TKH36" s="332"/>
      <c r="TKI36" s="332"/>
      <c r="TKJ36" s="332"/>
      <c r="TKK36" s="332"/>
      <c r="TKL36" s="332"/>
      <c r="TKM36" s="332"/>
      <c r="TKN36" s="332"/>
      <c r="TKO36" s="332"/>
      <c r="TKP36" s="332"/>
      <c r="TKQ36" s="332"/>
      <c r="TKR36" s="332"/>
      <c r="TKS36" s="332"/>
      <c r="TKT36" s="332"/>
      <c r="TKU36" s="332"/>
      <c r="TKV36" s="332"/>
      <c r="TKW36" s="332"/>
      <c r="TKX36" s="332"/>
      <c r="TKY36" s="332"/>
      <c r="TKZ36" s="332"/>
      <c r="TLA36" s="332"/>
      <c r="TLB36" s="332"/>
      <c r="TLC36" s="332"/>
      <c r="TLD36" s="332"/>
      <c r="TLE36" s="332"/>
      <c r="TLF36" s="332"/>
      <c r="TLG36" s="332"/>
      <c r="TLH36" s="332"/>
      <c r="TLI36" s="332"/>
      <c r="TLJ36" s="332"/>
      <c r="TLK36" s="332"/>
      <c r="TLL36" s="332"/>
      <c r="TLM36" s="332"/>
      <c r="TLN36" s="332"/>
      <c r="TLO36" s="332"/>
      <c r="TLP36" s="332"/>
      <c r="TLQ36" s="332"/>
      <c r="TLR36" s="332"/>
      <c r="TLS36" s="332"/>
      <c r="TLT36" s="332"/>
      <c r="TLU36" s="332"/>
      <c r="TLV36" s="332"/>
      <c r="TLW36" s="332"/>
      <c r="TLX36" s="332"/>
      <c r="TLY36" s="332"/>
      <c r="TLZ36" s="332"/>
      <c r="TMA36" s="332"/>
      <c r="TMB36" s="332"/>
      <c r="TMC36" s="332"/>
      <c r="TMD36" s="332"/>
      <c r="TME36" s="332"/>
      <c r="TMF36" s="332"/>
      <c r="TMG36" s="332"/>
      <c r="TMH36" s="332"/>
      <c r="TMI36" s="332"/>
      <c r="TMJ36" s="332"/>
      <c r="TMK36" s="332"/>
      <c r="TML36" s="332"/>
      <c r="TMM36" s="332"/>
      <c r="TMN36" s="332"/>
      <c r="TMO36" s="332"/>
      <c r="TMP36" s="332"/>
      <c r="TMQ36" s="332"/>
      <c r="TMR36" s="332"/>
      <c r="TMS36" s="332"/>
      <c r="TMT36" s="332"/>
      <c r="TMU36" s="332"/>
      <c r="TMV36" s="332"/>
      <c r="TMW36" s="332"/>
      <c r="TMX36" s="332"/>
      <c r="TMY36" s="332"/>
      <c r="TMZ36" s="332"/>
      <c r="TNA36" s="332"/>
      <c r="TNB36" s="332"/>
      <c r="TNC36" s="332"/>
      <c r="TND36" s="332"/>
      <c r="TNE36" s="332"/>
      <c r="TNF36" s="332"/>
      <c r="TNG36" s="332"/>
      <c r="TNH36" s="332"/>
      <c r="TNI36" s="332"/>
      <c r="TNJ36" s="332"/>
      <c r="TNK36" s="332"/>
      <c r="TNL36" s="332"/>
      <c r="TNM36" s="332"/>
      <c r="TNN36" s="332"/>
      <c r="TNO36" s="332"/>
      <c r="TNP36" s="332"/>
      <c r="TNQ36" s="332"/>
      <c r="TNR36" s="332"/>
      <c r="TNS36" s="332"/>
      <c r="TNT36" s="332"/>
      <c r="TNU36" s="332"/>
      <c r="TNV36" s="332"/>
      <c r="TNW36" s="332"/>
      <c r="TNX36" s="332"/>
      <c r="TNY36" s="332"/>
      <c r="TNZ36" s="332"/>
      <c r="TOA36" s="332"/>
      <c r="TOB36" s="332"/>
      <c r="TOC36" s="332"/>
      <c r="TOD36" s="332"/>
      <c r="TOE36" s="332"/>
      <c r="TOF36" s="332"/>
      <c r="TOG36" s="332"/>
      <c r="TOH36" s="332"/>
      <c r="TOI36" s="332"/>
      <c r="TOJ36" s="332"/>
      <c r="TOK36" s="332"/>
      <c r="TOL36" s="332"/>
      <c r="TOM36" s="332"/>
      <c r="TON36" s="332"/>
      <c r="TOO36" s="332"/>
      <c r="TOP36" s="332"/>
      <c r="TOQ36" s="332"/>
      <c r="TOR36" s="332"/>
      <c r="TOS36" s="332"/>
      <c r="TOT36" s="332"/>
      <c r="TOU36" s="332"/>
      <c r="TOV36" s="332"/>
      <c r="TOW36" s="332"/>
      <c r="TOX36" s="332"/>
      <c r="TOY36" s="332"/>
      <c r="TOZ36" s="332"/>
      <c r="TPA36" s="332"/>
      <c r="TPB36" s="332"/>
      <c r="TPC36" s="332"/>
      <c r="TPD36" s="332"/>
      <c r="TPE36" s="332"/>
      <c r="TPF36" s="332"/>
      <c r="TPG36" s="332"/>
      <c r="TPH36" s="332"/>
      <c r="TPI36" s="332"/>
      <c r="TPJ36" s="332"/>
      <c r="TPK36" s="332"/>
      <c r="TPL36" s="332"/>
      <c r="TPM36" s="332"/>
      <c r="TPN36" s="332"/>
      <c r="TPO36" s="332"/>
      <c r="TPP36" s="332"/>
      <c r="TPQ36" s="332"/>
      <c r="TPR36" s="332"/>
      <c r="TPS36" s="332"/>
      <c r="TPT36" s="332"/>
      <c r="TPU36" s="332"/>
      <c r="TPV36" s="332"/>
      <c r="TPW36" s="332"/>
      <c r="TPX36" s="332"/>
      <c r="TPY36" s="332"/>
      <c r="TPZ36" s="332"/>
      <c r="TQA36" s="332"/>
      <c r="TQB36" s="332"/>
      <c r="TQC36" s="332"/>
      <c r="TQD36" s="332"/>
      <c r="TQE36" s="332"/>
      <c r="TQF36" s="332"/>
      <c r="TQG36" s="332"/>
      <c r="TQH36" s="332"/>
      <c r="TQI36" s="332"/>
      <c r="TQJ36" s="332"/>
      <c r="TQK36" s="332"/>
      <c r="TQL36" s="332"/>
      <c r="TQM36" s="332"/>
      <c r="TQN36" s="332"/>
      <c r="TQO36" s="332"/>
      <c r="TQP36" s="332"/>
      <c r="TQQ36" s="332"/>
      <c r="TQR36" s="332"/>
      <c r="TQS36" s="332"/>
      <c r="TQT36" s="332"/>
      <c r="TQU36" s="332"/>
      <c r="TQV36" s="332"/>
      <c r="TQW36" s="332"/>
      <c r="TQX36" s="332"/>
      <c r="TQY36" s="332"/>
      <c r="TQZ36" s="332"/>
      <c r="TRA36" s="332"/>
      <c r="TRB36" s="332"/>
      <c r="TRC36" s="332"/>
      <c r="TRD36" s="332"/>
      <c r="TRE36" s="332"/>
      <c r="TRF36" s="332"/>
      <c r="TRG36" s="332"/>
      <c r="TRH36" s="332"/>
      <c r="TRI36" s="332"/>
      <c r="TRJ36" s="332"/>
      <c r="TRK36" s="332"/>
      <c r="TRL36" s="332"/>
      <c r="TRM36" s="332"/>
      <c r="TRN36" s="332"/>
      <c r="TRO36" s="332"/>
      <c r="TRP36" s="332"/>
      <c r="TRQ36" s="332"/>
      <c r="TRR36" s="332"/>
      <c r="TRS36" s="332"/>
      <c r="TRT36" s="332"/>
      <c r="TRU36" s="332"/>
      <c r="TRV36" s="332"/>
      <c r="TRW36" s="332"/>
      <c r="TRX36" s="332"/>
      <c r="TRY36" s="332"/>
      <c r="TRZ36" s="332"/>
      <c r="TSA36" s="332"/>
      <c r="TSB36" s="332"/>
      <c r="TSC36" s="332"/>
      <c r="TSD36" s="332"/>
      <c r="TSE36" s="332"/>
      <c r="TSF36" s="332"/>
      <c r="TSG36" s="332"/>
      <c r="TSH36" s="332"/>
      <c r="TSI36" s="332"/>
      <c r="TSJ36" s="332"/>
      <c r="TSK36" s="332"/>
      <c r="TSL36" s="332"/>
      <c r="TSM36" s="332"/>
      <c r="TSN36" s="332"/>
      <c r="TSO36" s="332"/>
      <c r="TSP36" s="332"/>
      <c r="TSQ36" s="332"/>
      <c r="TSR36" s="332"/>
      <c r="TSS36" s="332"/>
      <c r="TST36" s="332"/>
      <c r="TSU36" s="332"/>
      <c r="TSV36" s="332"/>
      <c r="TSW36" s="332"/>
      <c r="TSX36" s="332"/>
      <c r="TSY36" s="332"/>
      <c r="TSZ36" s="332"/>
      <c r="TTA36" s="332"/>
      <c r="TTB36" s="332"/>
      <c r="TTC36" s="332"/>
      <c r="TTD36" s="332"/>
      <c r="TTE36" s="332"/>
      <c r="TTF36" s="332"/>
      <c r="TTG36" s="332"/>
      <c r="TTH36" s="332"/>
      <c r="TTI36" s="332"/>
      <c r="TTJ36" s="332"/>
      <c r="TTK36" s="332"/>
      <c r="TTL36" s="332"/>
      <c r="TTM36" s="332"/>
      <c r="TTN36" s="332"/>
      <c r="TTO36" s="332"/>
      <c r="TTP36" s="332"/>
      <c r="TTQ36" s="332"/>
      <c r="TTR36" s="332"/>
      <c r="TTS36" s="332"/>
      <c r="TTT36" s="332"/>
      <c r="TTU36" s="332"/>
      <c r="TTV36" s="332"/>
      <c r="TTW36" s="332"/>
      <c r="TTX36" s="332"/>
      <c r="TTY36" s="332"/>
      <c r="TTZ36" s="332"/>
      <c r="TUA36" s="332"/>
      <c r="TUB36" s="332"/>
      <c r="TUC36" s="332"/>
      <c r="TUD36" s="332"/>
      <c r="TUE36" s="332"/>
      <c r="TUF36" s="332"/>
      <c r="TUG36" s="332"/>
      <c r="TUH36" s="332"/>
      <c r="TUI36" s="332"/>
      <c r="TUJ36" s="332"/>
      <c r="TUK36" s="332"/>
      <c r="TUL36" s="332"/>
      <c r="TUM36" s="332"/>
      <c r="TUN36" s="332"/>
      <c r="TUO36" s="332"/>
      <c r="TUP36" s="332"/>
      <c r="TUQ36" s="332"/>
      <c r="TUR36" s="332"/>
      <c r="TUS36" s="332"/>
      <c r="TUT36" s="332"/>
      <c r="TUU36" s="332"/>
      <c r="TUV36" s="332"/>
      <c r="TUW36" s="332"/>
      <c r="TUX36" s="332"/>
      <c r="TUY36" s="332"/>
      <c r="TUZ36" s="332"/>
      <c r="TVA36" s="332"/>
      <c r="TVB36" s="332"/>
      <c r="TVC36" s="332"/>
      <c r="TVD36" s="332"/>
      <c r="TVE36" s="332"/>
      <c r="TVF36" s="332"/>
      <c r="TVG36" s="332"/>
      <c r="TVH36" s="332"/>
      <c r="TVI36" s="332"/>
      <c r="TVJ36" s="332"/>
      <c r="TVK36" s="332"/>
      <c r="TVL36" s="332"/>
      <c r="TVM36" s="332"/>
      <c r="TVN36" s="332"/>
      <c r="TVO36" s="332"/>
      <c r="TVP36" s="332"/>
      <c r="TVQ36" s="332"/>
      <c r="TVR36" s="332"/>
      <c r="TVS36" s="332"/>
      <c r="TVT36" s="332"/>
      <c r="TVU36" s="332"/>
      <c r="TVV36" s="332"/>
      <c r="TVW36" s="332"/>
      <c r="TVX36" s="332"/>
      <c r="TVY36" s="332"/>
      <c r="TVZ36" s="332"/>
      <c r="TWA36" s="332"/>
      <c r="TWB36" s="332"/>
      <c r="TWC36" s="332"/>
      <c r="TWD36" s="332"/>
      <c r="TWE36" s="332"/>
      <c r="TWF36" s="332"/>
      <c r="TWG36" s="332"/>
      <c r="TWH36" s="332"/>
      <c r="TWI36" s="332"/>
      <c r="TWJ36" s="332"/>
      <c r="TWK36" s="332"/>
      <c r="TWL36" s="332"/>
      <c r="TWM36" s="332"/>
      <c r="TWN36" s="332"/>
      <c r="TWO36" s="332"/>
      <c r="TWP36" s="332"/>
      <c r="TWQ36" s="332"/>
      <c r="TWR36" s="332"/>
      <c r="TWS36" s="332"/>
      <c r="TWT36" s="332"/>
      <c r="TWU36" s="332"/>
      <c r="TWV36" s="332"/>
      <c r="TWW36" s="332"/>
      <c r="TWX36" s="332"/>
      <c r="TWY36" s="332"/>
      <c r="TWZ36" s="332"/>
      <c r="TXA36" s="332"/>
      <c r="TXB36" s="332"/>
      <c r="TXC36" s="332"/>
      <c r="TXD36" s="332"/>
      <c r="TXE36" s="332"/>
      <c r="TXF36" s="332"/>
      <c r="TXG36" s="332"/>
      <c r="TXH36" s="332"/>
      <c r="TXI36" s="332"/>
      <c r="TXJ36" s="332"/>
      <c r="TXK36" s="332"/>
      <c r="TXL36" s="332"/>
      <c r="TXM36" s="332"/>
      <c r="TXN36" s="332"/>
      <c r="TXO36" s="332"/>
      <c r="TXP36" s="332"/>
      <c r="TXQ36" s="332"/>
      <c r="TXR36" s="332"/>
      <c r="TXS36" s="332"/>
      <c r="TXT36" s="332"/>
      <c r="TXU36" s="332"/>
      <c r="TXV36" s="332"/>
      <c r="TXW36" s="332"/>
      <c r="TXX36" s="332"/>
      <c r="TXY36" s="332"/>
      <c r="TXZ36" s="332"/>
      <c r="TYA36" s="332"/>
      <c r="TYB36" s="332"/>
      <c r="TYC36" s="332"/>
      <c r="TYD36" s="332"/>
      <c r="TYE36" s="332"/>
      <c r="TYF36" s="332"/>
      <c r="TYG36" s="332"/>
      <c r="TYH36" s="332"/>
      <c r="TYI36" s="332"/>
      <c r="TYJ36" s="332"/>
      <c r="TYK36" s="332"/>
      <c r="TYL36" s="332"/>
      <c r="TYM36" s="332"/>
      <c r="TYN36" s="332"/>
      <c r="TYO36" s="332"/>
      <c r="TYP36" s="332"/>
      <c r="TYQ36" s="332"/>
      <c r="TYR36" s="332"/>
      <c r="TYS36" s="332"/>
      <c r="TYT36" s="332"/>
      <c r="TYU36" s="332"/>
      <c r="TYV36" s="332"/>
      <c r="TYW36" s="332"/>
      <c r="TYX36" s="332"/>
      <c r="TYY36" s="332"/>
      <c r="TYZ36" s="332"/>
      <c r="TZA36" s="332"/>
      <c r="TZB36" s="332"/>
      <c r="TZC36" s="332"/>
      <c r="TZD36" s="332"/>
      <c r="TZE36" s="332"/>
      <c r="TZF36" s="332"/>
      <c r="TZG36" s="332"/>
      <c r="TZH36" s="332"/>
      <c r="TZI36" s="332"/>
      <c r="TZJ36" s="332"/>
      <c r="TZK36" s="332"/>
      <c r="TZL36" s="332"/>
      <c r="TZM36" s="332"/>
      <c r="TZN36" s="332"/>
      <c r="TZO36" s="332"/>
      <c r="TZP36" s="332"/>
      <c r="TZQ36" s="332"/>
      <c r="TZR36" s="332"/>
      <c r="TZS36" s="332"/>
      <c r="TZT36" s="332"/>
      <c r="TZU36" s="332"/>
      <c r="TZV36" s="332"/>
      <c r="TZW36" s="332"/>
      <c r="TZX36" s="332"/>
      <c r="TZY36" s="332"/>
      <c r="TZZ36" s="332"/>
      <c r="UAA36" s="332"/>
      <c r="UAB36" s="332"/>
      <c r="UAC36" s="332"/>
      <c r="UAD36" s="332"/>
      <c r="UAE36" s="332"/>
      <c r="UAF36" s="332"/>
      <c r="UAG36" s="332"/>
      <c r="UAH36" s="332"/>
      <c r="UAI36" s="332"/>
      <c r="UAJ36" s="332"/>
      <c r="UAK36" s="332"/>
      <c r="UAL36" s="332"/>
      <c r="UAM36" s="332"/>
      <c r="UAN36" s="332"/>
      <c r="UAO36" s="332"/>
      <c r="UAP36" s="332"/>
      <c r="UAQ36" s="332"/>
      <c r="UAR36" s="332"/>
      <c r="UAS36" s="332"/>
      <c r="UAT36" s="332"/>
      <c r="UAU36" s="332"/>
      <c r="UAV36" s="332"/>
      <c r="UAW36" s="332"/>
      <c r="UAX36" s="332"/>
      <c r="UAY36" s="332"/>
      <c r="UAZ36" s="332"/>
      <c r="UBA36" s="332"/>
      <c r="UBB36" s="332"/>
      <c r="UBC36" s="332"/>
      <c r="UBD36" s="332"/>
      <c r="UBE36" s="332"/>
      <c r="UBF36" s="332"/>
      <c r="UBG36" s="332"/>
      <c r="UBH36" s="332"/>
      <c r="UBI36" s="332"/>
      <c r="UBJ36" s="332"/>
      <c r="UBK36" s="332"/>
      <c r="UBL36" s="332"/>
      <c r="UBM36" s="332"/>
      <c r="UBN36" s="332"/>
      <c r="UBO36" s="332"/>
      <c r="UBP36" s="332"/>
      <c r="UBQ36" s="332"/>
      <c r="UBR36" s="332"/>
      <c r="UBS36" s="332"/>
      <c r="UBT36" s="332"/>
      <c r="UBU36" s="332"/>
      <c r="UBV36" s="332"/>
      <c r="UBW36" s="332"/>
      <c r="UBX36" s="332"/>
      <c r="UBY36" s="332"/>
      <c r="UBZ36" s="332"/>
      <c r="UCA36" s="332"/>
      <c r="UCB36" s="332"/>
      <c r="UCC36" s="332"/>
      <c r="UCD36" s="332"/>
      <c r="UCE36" s="332"/>
      <c r="UCF36" s="332"/>
      <c r="UCG36" s="332"/>
      <c r="UCH36" s="332"/>
      <c r="UCI36" s="332"/>
      <c r="UCJ36" s="332"/>
      <c r="UCK36" s="332"/>
      <c r="UCL36" s="332"/>
      <c r="UCM36" s="332"/>
      <c r="UCN36" s="332"/>
      <c r="UCO36" s="332"/>
      <c r="UCP36" s="332"/>
      <c r="UCQ36" s="332"/>
      <c r="UCR36" s="332"/>
      <c r="UCS36" s="332"/>
      <c r="UCT36" s="332"/>
      <c r="UCU36" s="332"/>
      <c r="UCV36" s="332"/>
      <c r="UCW36" s="332"/>
      <c r="UCX36" s="332"/>
      <c r="UCY36" s="332"/>
      <c r="UCZ36" s="332"/>
      <c r="UDA36" s="332"/>
      <c r="UDB36" s="332"/>
      <c r="UDC36" s="332"/>
      <c r="UDD36" s="332"/>
      <c r="UDE36" s="332"/>
      <c r="UDF36" s="332"/>
      <c r="UDG36" s="332"/>
      <c r="UDH36" s="332"/>
      <c r="UDI36" s="332"/>
      <c r="UDJ36" s="332"/>
      <c r="UDK36" s="332"/>
      <c r="UDL36" s="332"/>
      <c r="UDM36" s="332"/>
      <c r="UDN36" s="332"/>
      <c r="UDO36" s="332"/>
      <c r="UDP36" s="332"/>
      <c r="UDQ36" s="332"/>
      <c r="UDR36" s="332"/>
      <c r="UDS36" s="332"/>
      <c r="UDT36" s="332"/>
      <c r="UDU36" s="332"/>
      <c r="UDV36" s="332"/>
      <c r="UDW36" s="332"/>
      <c r="UDX36" s="332"/>
      <c r="UDY36" s="332"/>
      <c r="UDZ36" s="332"/>
      <c r="UEA36" s="332"/>
      <c r="UEB36" s="332"/>
      <c r="UEC36" s="332"/>
      <c r="UED36" s="332"/>
      <c r="UEE36" s="332"/>
      <c r="UEF36" s="332"/>
      <c r="UEG36" s="332"/>
      <c r="UEH36" s="332"/>
      <c r="UEI36" s="332"/>
      <c r="UEJ36" s="332"/>
      <c r="UEK36" s="332"/>
      <c r="UEL36" s="332"/>
      <c r="UEM36" s="332"/>
      <c r="UEN36" s="332"/>
      <c r="UEO36" s="332"/>
      <c r="UEP36" s="332"/>
      <c r="UEQ36" s="332"/>
      <c r="UER36" s="332"/>
      <c r="UES36" s="332"/>
      <c r="UET36" s="332"/>
      <c r="UEU36" s="332"/>
      <c r="UEV36" s="332"/>
      <c r="UEW36" s="332"/>
      <c r="UEX36" s="332"/>
      <c r="UEY36" s="332"/>
      <c r="UEZ36" s="332"/>
      <c r="UFA36" s="332"/>
      <c r="UFB36" s="332"/>
      <c r="UFC36" s="332"/>
      <c r="UFD36" s="332"/>
      <c r="UFE36" s="332"/>
      <c r="UFF36" s="332"/>
      <c r="UFG36" s="332"/>
      <c r="UFH36" s="332"/>
      <c r="UFI36" s="332"/>
      <c r="UFJ36" s="332"/>
      <c r="UFK36" s="332"/>
      <c r="UFL36" s="332"/>
      <c r="UFM36" s="332"/>
      <c r="UFN36" s="332"/>
      <c r="UFO36" s="332"/>
      <c r="UFP36" s="332"/>
      <c r="UFQ36" s="332"/>
      <c r="UFR36" s="332"/>
      <c r="UFS36" s="332"/>
      <c r="UFT36" s="332"/>
      <c r="UFU36" s="332"/>
      <c r="UFV36" s="332"/>
      <c r="UFW36" s="332"/>
      <c r="UFX36" s="332"/>
      <c r="UFY36" s="332"/>
      <c r="UFZ36" s="332"/>
      <c r="UGA36" s="332"/>
      <c r="UGB36" s="332"/>
      <c r="UGC36" s="332"/>
      <c r="UGD36" s="332"/>
      <c r="UGE36" s="332"/>
      <c r="UGF36" s="332"/>
      <c r="UGG36" s="332"/>
      <c r="UGH36" s="332"/>
      <c r="UGI36" s="332"/>
      <c r="UGJ36" s="332"/>
      <c r="UGK36" s="332"/>
      <c r="UGL36" s="332"/>
      <c r="UGM36" s="332"/>
      <c r="UGN36" s="332"/>
      <c r="UGO36" s="332"/>
      <c r="UGP36" s="332"/>
      <c r="UGQ36" s="332"/>
      <c r="UGR36" s="332"/>
      <c r="UGS36" s="332"/>
      <c r="UGT36" s="332"/>
      <c r="UGU36" s="332"/>
      <c r="UGV36" s="332"/>
      <c r="UGW36" s="332"/>
      <c r="UGX36" s="332"/>
      <c r="UGY36" s="332"/>
      <c r="UGZ36" s="332"/>
      <c r="UHA36" s="332"/>
      <c r="UHB36" s="332"/>
      <c r="UHC36" s="332"/>
      <c r="UHD36" s="332"/>
      <c r="UHE36" s="332"/>
      <c r="UHF36" s="332"/>
      <c r="UHG36" s="332"/>
      <c r="UHH36" s="332"/>
      <c r="UHI36" s="332"/>
      <c r="UHJ36" s="332"/>
      <c r="UHK36" s="332"/>
      <c r="UHL36" s="332"/>
      <c r="UHM36" s="332"/>
      <c r="UHN36" s="332"/>
      <c r="UHO36" s="332"/>
      <c r="UHP36" s="332"/>
      <c r="UHQ36" s="332"/>
      <c r="UHR36" s="332"/>
      <c r="UHS36" s="332"/>
      <c r="UHT36" s="332"/>
      <c r="UHU36" s="332"/>
      <c r="UHV36" s="332"/>
      <c r="UHW36" s="332"/>
      <c r="UHX36" s="332"/>
      <c r="UHY36" s="332"/>
      <c r="UHZ36" s="332"/>
      <c r="UIA36" s="332"/>
      <c r="UIB36" s="332"/>
      <c r="UIC36" s="332"/>
      <c r="UID36" s="332"/>
      <c r="UIE36" s="332"/>
      <c r="UIF36" s="332"/>
      <c r="UIG36" s="332"/>
      <c r="UIH36" s="332"/>
      <c r="UII36" s="332"/>
      <c r="UIJ36" s="332"/>
      <c r="UIK36" s="332"/>
      <c r="UIL36" s="332"/>
      <c r="UIM36" s="332"/>
      <c r="UIN36" s="332"/>
      <c r="UIO36" s="332"/>
      <c r="UIP36" s="332"/>
      <c r="UIQ36" s="332"/>
      <c r="UIR36" s="332"/>
      <c r="UIS36" s="332"/>
      <c r="UIT36" s="332"/>
      <c r="UIU36" s="332"/>
      <c r="UIV36" s="332"/>
      <c r="UIW36" s="332"/>
      <c r="UIX36" s="332"/>
      <c r="UIY36" s="332"/>
      <c r="UIZ36" s="332"/>
      <c r="UJA36" s="332"/>
      <c r="UJB36" s="332"/>
      <c r="UJC36" s="332"/>
      <c r="UJD36" s="332"/>
      <c r="UJE36" s="332"/>
      <c r="UJF36" s="332"/>
      <c r="UJG36" s="332"/>
      <c r="UJH36" s="332"/>
      <c r="UJI36" s="332"/>
      <c r="UJJ36" s="332"/>
      <c r="UJK36" s="332"/>
      <c r="UJL36" s="332"/>
      <c r="UJM36" s="332"/>
      <c r="UJN36" s="332"/>
      <c r="UJO36" s="332"/>
      <c r="UJP36" s="332"/>
      <c r="UJQ36" s="332"/>
      <c r="UJR36" s="332"/>
      <c r="UJS36" s="332"/>
      <c r="UJT36" s="332"/>
      <c r="UJU36" s="332"/>
      <c r="UJV36" s="332"/>
      <c r="UJW36" s="332"/>
      <c r="UJX36" s="332"/>
      <c r="UJY36" s="332"/>
      <c r="UJZ36" s="332"/>
      <c r="UKA36" s="332"/>
      <c r="UKB36" s="332"/>
      <c r="UKC36" s="332"/>
      <c r="UKD36" s="332"/>
      <c r="UKE36" s="332"/>
      <c r="UKF36" s="332"/>
      <c r="UKG36" s="332"/>
      <c r="UKH36" s="332"/>
      <c r="UKI36" s="332"/>
      <c r="UKJ36" s="332"/>
      <c r="UKK36" s="332"/>
      <c r="UKL36" s="332"/>
      <c r="UKM36" s="332"/>
      <c r="UKN36" s="332"/>
      <c r="UKO36" s="332"/>
      <c r="UKP36" s="332"/>
      <c r="UKQ36" s="332"/>
      <c r="UKR36" s="332"/>
      <c r="UKS36" s="332"/>
      <c r="UKT36" s="332"/>
      <c r="UKU36" s="332"/>
      <c r="UKV36" s="332"/>
      <c r="UKW36" s="332"/>
      <c r="UKX36" s="332"/>
      <c r="UKY36" s="332"/>
      <c r="UKZ36" s="332"/>
      <c r="ULA36" s="332"/>
      <c r="ULB36" s="332"/>
      <c r="ULC36" s="332"/>
      <c r="ULD36" s="332"/>
      <c r="ULE36" s="332"/>
      <c r="ULF36" s="332"/>
      <c r="ULG36" s="332"/>
      <c r="ULH36" s="332"/>
      <c r="ULI36" s="332"/>
      <c r="ULJ36" s="332"/>
      <c r="ULK36" s="332"/>
      <c r="ULL36" s="332"/>
      <c r="ULM36" s="332"/>
      <c r="ULN36" s="332"/>
      <c r="ULO36" s="332"/>
      <c r="ULP36" s="332"/>
      <c r="ULQ36" s="332"/>
      <c r="ULR36" s="332"/>
      <c r="ULS36" s="332"/>
      <c r="ULT36" s="332"/>
      <c r="ULU36" s="332"/>
      <c r="ULV36" s="332"/>
      <c r="ULW36" s="332"/>
      <c r="ULX36" s="332"/>
      <c r="ULY36" s="332"/>
      <c r="ULZ36" s="332"/>
      <c r="UMA36" s="332"/>
      <c r="UMB36" s="332"/>
      <c r="UMC36" s="332"/>
      <c r="UMD36" s="332"/>
      <c r="UME36" s="332"/>
      <c r="UMF36" s="332"/>
      <c r="UMG36" s="332"/>
      <c r="UMH36" s="332"/>
      <c r="UMI36" s="332"/>
      <c r="UMJ36" s="332"/>
      <c r="UMK36" s="332"/>
      <c r="UML36" s="332"/>
      <c r="UMM36" s="332"/>
      <c r="UMN36" s="332"/>
      <c r="UMO36" s="332"/>
      <c r="UMP36" s="332"/>
      <c r="UMQ36" s="332"/>
      <c r="UMR36" s="332"/>
      <c r="UMS36" s="332"/>
      <c r="UMT36" s="332"/>
      <c r="UMU36" s="332"/>
      <c r="UMV36" s="332"/>
      <c r="UMW36" s="332"/>
      <c r="UMX36" s="332"/>
      <c r="UMY36" s="332"/>
      <c r="UMZ36" s="332"/>
      <c r="UNA36" s="332"/>
      <c r="UNB36" s="332"/>
      <c r="UNC36" s="332"/>
      <c r="UND36" s="332"/>
      <c r="UNE36" s="332"/>
      <c r="UNF36" s="332"/>
      <c r="UNG36" s="332"/>
      <c r="UNH36" s="332"/>
      <c r="UNI36" s="332"/>
      <c r="UNJ36" s="332"/>
      <c r="UNK36" s="332"/>
      <c r="UNL36" s="332"/>
      <c r="UNM36" s="332"/>
      <c r="UNN36" s="332"/>
      <c r="UNO36" s="332"/>
      <c r="UNP36" s="332"/>
      <c r="UNQ36" s="332"/>
      <c r="UNR36" s="332"/>
      <c r="UNS36" s="332"/>
      <c r="UNT36" s="332"/>
      <c r="UNU36" s="332"/>
      <c r="UNV36" s="332"/>
      <c r="UNW36" s="332"/>
      <c r="UNX36" s="332"/>
      <c r="UNY36" s="332"/>
      <c r="UNZ36" s="332"/>
      <c r="UOA36" s="332"/>
      <c r="UOB36" s="332"/>
      <c r="UOC36" s="332"/>
      <c r="UOD36" s="332"/>
      <c r="UOE36" s="332"/>
      <c r="UOF36" s="332"/>
      <c r="UOG36" s="332"/>
      <c r="UOH36" s="332"/>
      <c r="UOI36" s="332"/>
      <c r="UOJ36" s="332"/>
      <c r="UOK36" s="332"/>
      <c r="UOL36" s="332"/>
      <c r="UOM36" s="332"/>
      <c r="UON36" s="332"/>
      <c r="UOO36" s="332"/>
      <c r="UOP36" s="332"/>
      <c r="UOQ36" s="332"/>
      <c r="UOR36" s="332"/>
      <c r="UOS36" s="332"/>
      <c r="UOT36" s="332"/>
      <c r="UOU36" s="332"/>
      <c r="UOV36" s="332"/>
      <c r="UOW36" s="332"/>
      <c r="UOX36" s="332"/>
      <c r="UOY36" s="332"/>
      <c r="UOZ36" s="332"/>
      <c r="UPA36" s="332"/>
      <c r="UPB36" s="332"/>
      <c r="UPC36" s="332"/>
      <c r="UPD36" s="332"/>
      <c r="UPE36" s="332"/>
      <c r="UPF36" s="332"/>
      <c r="UPG36" s="332"/>
      <c r="UPH36" s="332"/>
      <c r="UPI36" s="332"/>
      <c r="UPJ36" s="332"/>
      <c r="UPK36" s="332"/>
      <c r="UPL36" s="332"/>
      <c r="UPM36" s="332"/>
      <c r="UPN36" s="332"/>
      <c r="UPO36" s="332"/>
      <c r="UPP36" s="332"/>
      <c r="UPQ36" s="332"/>
      <c r="UPR36" s="332"/>
      <c r="UPS36" s="332"/>
      <c r="UPT36" s="332"/>
      <c r="UPU36" s="332"/>
      <c r="UPV36" s="332"/>
      <c r="UPW36" s="332"/>
      <c r="UPX36" s="332"/>
      <c r="UPY36" s="332"/>
      <c r="UPZ36" s="332"/>
      <c r="UQA36" s="332"/>
      <c r="UQB36" s="332"/>
      <c r="UQC36" s="332"/>
      <c r="UQD36" s="332"/>
      <c r="UQE36" s="332"/>
      <c r="UQF36" s="332"/>
      <c r="UQG36" s="332"/>
      <c r="UQH36" s="332"/>
      <c r="UQI36" s="332"/>
      <c r="UQJ36" s="332"/>
      <c r="UQK36" s="332"/>
      <c r="UQL36" s="332"/>
      <c r="UQM36" s="332"/>
      <c r="UQN36" s="332"/>
      <c r="UQO36" s="332"/>
      <c r="UQP36" s="332"/>
      <c r="UQQ36" s="332"/>
      <c r="UQR36" s="332"/>
      <c r="UQS36" s="332"/>
      <c r="UQT36" s="332"/>
      <c r="UQU36" s="332"/>
      <c r="UQV36" s="332"/>
      <c r="UQW36" s="332"/>
      <c r="UQX36" s="332"/>
      <c r="UQY36" s="332"/>
      <c r="UQZ36" s="332"/>
      <c r="URA36" s="332"/>
      <c r="URB36" s="332"/>
      <c r="URC36" s="332"/>
      <c r="URD36" s="332"/>
      <c r="URE36" s="332"/>
      <c r="URF36" s="332"/>
      <c r="URG36" s="332"/>
      <c r="URH36" s="332"/>
      <c r="URI36" s="332"/>
      <c r="URJ36" s="332"/>
      <c r="URK36" s="332"/>
      <c r="URL36" s="332"/>
      <c r="URM36" s="332"/>
      <c r="URN36" s="332"/>
      <c r="URO36" s="332"/>
      <c r="URP36" s="332"/>
      <c r="URQ36" s="332"/>
      <c r="URR36" s="332"/>
      <c r="URS36" s="332"/>
      <c r="URT36" s="332"/>
      <c r="URU36" s="332"/>
      <c r="URV36" s="332"/>
      <c r="URW36" s="332"/>
      <c r="URX36" s="332"/>
      <c r="URY36" s="332"/>
      <c r="URZ36" s="332"/>
      <c r="USA36" s="332"/>
      <c r="USB36" s="332"/>
      <c r="USC36" s="332"/>
      <c r="USD36" s="332"/>
      <c r="USE36" s="332"/>
      <c r="USF36" s="332"/>
      <c r="USG36" s="332"/>
      <c r="USH36" s="332"/>
      <c r="USI36" s="332"/>
      <c r="USJ36" s="332"/>
      <c r="USK36" s="332"/>
      <c r="USL36" s="332"/>
      <c r="USM36" s="332"/>
      <c r="USN36" s="332"/>
      <c r="USO36" s="332"/>
      <c r="USP36" s="332"/>
      <c r="USQ36" s="332"/>
      <c r="USR36" s="332"/>
      <c r="USS36" s="332"/>
      <c r="UST36" s="332"/>
      <c r="USU36" s="332"/>
      <c r="USV36" s="332"/>
      <c r="USW36" s="332"/>
      <c r="USX36" s="332"/>
      <c r="USY36" s="332"/>
      <c r="USZ36" s="332"/>
      <c r="UTA36" s="332"/>
      <c r="UTB36" s="332"/>
      <c r="UTC36" s="332"/>
      <c r="UTD36" s="332"/>
      <c r="UTE36" s="332"/>
      <c r="UTF36" s="332"/>
      <c r="UTG36" s="332"/>
      <c r="UTH36" s="332"/>
      <c r="UTI36" s="332"/>
      <c r="UTJ36" s="332"/>
      <c r="UTK36" s="332"/>
      <c r="UTL36" s="332"/>
      <c r="UTM36" s="332"/>
      <c r="UTN36" s="332"/>
      <c r="UTO36" s="332"/>
      <c r="UTP36" s="332"/>
      <c r="UTQ36" s="332"/>
      <c r="UTR36" s="332"/>
      <c r="UTS36" s="332"/>
      <c r="UTT36" s="332"/>
      <c r="UTU36" s="332"/>
      <c r="UTV36" s="332"/>
      <c r="UTW36" s="332"/>
      <c r="UTX36" s="332"/>
      <c r="UTY36" s="332"/>
      <c r="UTZ36" s="332"/>
      <c r="UUA36" s="332"/>
      <c r="UUB36" s="332"/>
      <c r="UUC36" s="332"/>
      <c r="UUD36" s="332"/>
      <c r="UUE36" s="332"/>
      <c r="UUF36" s="332"/>
      <c r="UUG36" s="332"/>
      <c r="UUH36" s="332"/>
      <c r="UUI36" s="332"/>
      <c r="UUJ36" s="332"/>
      <c r="UUK36" s="332"/>
      <c r="UUL36" s="332"/>
      <c r="UUM36" s="332"/>
      <c r="UUN36" s="332"/>
      <c r="UUO36" s="332"/>
      <c r="UUP36" s="332"/>
      <c r="UUQ36" s="332"/>
      <c r="UUR36" s="332"/>
      <c r="UUS36" s="332"/>
      <c r="UUT36" s="332"/>
      <c r="UUU36" s="332"/>
      <c r="UUV36" s="332"/>
      <c r="UUW36" s="332"/>
      <c r="UUX36" s="332"/>
      <c r="UUY36" s="332"/>
      <c r="UUZ36" s="332"/>
      <c r="UVA36" s="332"/>
      <c r="UVB36" s="332"/>
      <c r="UVC36" s="332"/>
      <c r="UVD36" s="332"/>
      <c r="UVE36" s="332"/>
      <c r="UVF36" s="332"/>
      <c r="UVG36" s="332"/>
      <c r="UVH36" s="332"/>
      <c r="UVI36" s="332"/>
      <c r="UVJ36" s="332"/>
      <c r="UVK36" s="332"/>
      <c r="UVL36" s="332"/>
      <c r="UVM36" s="332"/>
      <c r="UVN36" s="332"/>
      <c r="UVO36" s="332"/>
      <c r="UVP36" s="332"/>
      <c r="UVQ36" s="332"/>
      <c r="UVR36" s="332"/>
      <c r="UVS36" s="332"/>
      <c r="UVT36" s="332"/>
      <c r="UVU36" s="332"/>
      <c r="UVV36" s="332"/>
      <c r="UVW36" s="332"/>
      <c r="UVX36" s="332"/>
      <c r="UVY36" s="332"/>
      <c r="UVZ36" s="332"/>
      <c r="UWA36" s="332"/>
      <c r="UWB36" s="332"/>
      <c r="UWC36" s="332"/>
      <c r="UWD36" s="332"/>
      <c r="UWE36" s="332"/>
      <c r="UWF36" s="332"/>
      <c r="UWG36" s="332"/>
      <c r="UWH36" s="332"/>
      <c r="UWI36" s="332"/>
      <c r="UWJ36" s="332"/>
      <c r="UWK36" s="332"/>
      <c r="UWL36" s="332"/>
      <c r="UWM36" s="332"/>
      <c r="UWN36" s="332"/>
      <c r="UWO36" s="332"/>
      <c r="UWP36" s="332"/>
      <c r="UWQ36" s="332"/>
      <c r="UWR36" s="332"/>
      <c r="UWS36" s="332"/>
      <c r="UWT36" s="332"/>
      <c r="UWU36" s="332"/>
      <c r="UWV36" s="332"/>
      <c r="UWW36" s="332"/>
      <c r="UWX36" s="332"/>
      <c r="UWY36" s="332"/>
      <c r="UWZ36" s="332"/>
      <c r="UXA36" s="332"/>
      <c r="UXB36" s="332"/>
      <c r="UXC36" s="332"/>
      <c r="UXD36" s="332"/>
      <c r="UXE36" s="332"/>
      <c r="UXF36" s="332"/>
      <c r="UXG36" s="332"/>
      <c r="UXH36" s="332"/>
      <c r="UXI36" s="332"/>
      <c r="UXJ36" s="332"/>
      <c r="UXK36" s="332"/>
      <c r="UXL36" s="332"/>
      <c r="UXM36" s="332"/>
      <c r="UXN36" s="332"/>
      <c r="UXO36" s="332"/>
      <c r="UXP36" s="332"/>
      <c r="UXQ36" s="332"/>
      <c r="UXR36" s="332"/>
      <c r="UXS36" s="332"/>
      <c r="UXT36" s="332"/>
      <c r="UXU36" s="332"/>
      <c r="UXV36" s="332"/>
      <c r="UXW36" s="332"/>
      <c r="UXX36" s="332"/>
      <c r="UXY36" s="332"/>
      <c r="UXZ36" s="332"/>
      <c r="UYA36" s="332"/>
      <c r="UYB36" s="332"/>
      <c r="UYC36" s="332"/>
      <c r="UYD36" s="332"/>
      <c r="UYE36" s="332"/>
      <c r="UYF36" s="332"/>
      <c r="UYG36" s="332"/>
      <c r="UYH36" s="332"/>
      <c r="UYI36" s="332"/>
      <c r="UYJ36" s="332"/>
      <c r="UYK36" s="332"/>
      <c r="UYL36" s="332"/>
      <c r="UYM36" s="332"/>
      <c r="UYN36" s="332"/>
      <c r="UYO36" s="332"/>
      <c r="UYP36" s="332"/>
      <c r="UYQ36" s="332"/>
      <c r="UYR36" s="332"/>
      <c r="UYS36" s="332"/>
      <c r="UYT36" s="332"/>
      <c r="UYU36" s="332"/>
      <c r="UYV36" s="332"/>
      <c r="UYW36" s="332"/>
      <c r="UYX36" s="332"/>
      <c r="UYY36" s="332"/>
      <c r="UYZ36" s="332"/>
      <c r="UZA36" s="332"/>
      <c r="UZB36" s="332"/>
      <c r="UZC36" s="332"/>
      <c r="UZD36" s="332"/>
      <c r="UZE36" s="332"/>
      <c r="UZF36" s="332"/>
      <c r="UZG36" s="332"/>
      <c r="UZH36" s="332"/>
      <c r="UZI36" s="332"/>
      <c r="UZJ36" s="332"/>
      <c r="UZK36" s="332"/>
      <c r="UZL36" s="332"/>
      <c r="UZM36" s="332"/>
      <c r="UZN36" s="332"/>
      <c r="UZO36" s="332"/>
      <c r="UZP36" s="332"/>
      <c r="UZQ36" s="332"/>
      <c r="UZR36" s="332"/>
      <c r="UZS36" s="332"/>
      <c r="UZT36" s="332"/>
      <c r="UZU36" s="332"/>
      <c r="UZV36" s="332"/>
      <c r="UZW36" s="332"/>
      <c r="UZX36" s="332"/>
      <c r="UZY36" s="332"/>
      <c r="UZZ36" s="332"/>
      <c r="VAA36" s="332"/>
      <c r="VAB36" s="332"/>
      <c r="VAC36" s="332"/>
      <c r="VAD36" s="332"/>
      <c r="VAE36" s="332"/>
      <c r="VAF36" s="332"/>
      <c r="VAG36" s="332"/>
      <c r="VAH36" s="332"/>
      <c r="VAI36" s="332"/>
      <c r="VAJ36" s="332"/>
      <c r="VAK36" s="332"/>
      <c r="VAL36" s="332"/>
      <c r="VAM36" s="332"/>
      <c r="VAN36" s="332"/>
      <c r="VAO36" s="332"/>
      <c r="VAP36" s="332"/>
      <c r="VAQ36" s="332"/>
      <c r="VAR36" s="332"/>
      <c r="VAS36" s="332"/>
      <c r="VAT36" s="332"/>
      <c r="VAU36" s="332"/>
      <c r="VAV36" s="332"/>
      <c r="VAW36" s="332"/>
      <c r="VAX36" s="332"/>
      <c r="VAY36" s="332"/>
      <c r="VAZ36" s="332"/>
      <c r="VBA36" s="332"/>
      <c r="VBB36" s="332"/>
      <c r="VBC36" s="332"/>
      <c r="VBD36" s="332"/>
      <c r="VBE36" s="332"/>
      <c r="VBF36" s="332"/>
      <c r="VBG36" s="332"/>
      <c r="VBH36" s="332"/>
      <c r="VBI36" s="332"/>
      <c r="VBJ36" s="332"/>
      <c r="VBK36" s="332"/>
      <c r="VBL36" s="332"/>
      <c r="VBM36" s="332"/>
      <c r="VBN36" s="332"/>
      <c r="VBO36" s="332"/>
      <c r="VBP36" s="332"/>
      <c r="VBQ36" s="332"/>
      <c r="VBR36" s="332"/>
      <c r="VBS36" s="332"/>
      <c r="VBT36" s="332"/>
      <c r="VBU36" s="332"/>
      <c r="VBV36" s="332"/>
      <c r="VBW36" s="332"/>
      <c r="VBX36" s="332"/>
      <c r="VBY36" s="332"/>
      <c r="VBZ36" s="332"/>
      <c r="VCA36" s="332"/>
      <c r="VCB36" s="332"/>
      <c r="VCC36" s="332"/>
      <c r="VCD36" s="332"/>
      <c r="VCE36" s="332"/>
      <c r="VCF36" s="332"/>
      <c r="VCG36" s="332"/>
      <c r="VCH36" s="332"/>
      <c r="VCI36" s="332"/>
      <c r="VCJ36" s="332"/>
      <c r="VCK36" s="332"/>
      <c r="VCL36" s="332"/>
      <c r="VCM36" s="332"/>
      <c r="VCN36" s="332"/>
      <c r="VCO36" s="332"/>
      <c r="VCP36" s="332"/>
      <c r="VCQ36" s="332"/>
      <c r="VCR36" s="332"/>
      <c r="VCS36" s="332"/>
      <c r="VCT36" s="332"/>
      <c r="VCU36" s="332"/>
      <c r="VCV36" s="332"/>
      <c r="VCW36" s="332"/>
      <c r="VCX36" s="332"/>
      <c r="VCY36" s="332"/>
      <c r="VCZ36" s="332"/>
      <c r="VDA36" s="332"/>
      <c r="VDB36" s="332"/>
      <c r="VDC36" s="332"/>
      <c r="VDD36" s="332"/>
      <c r="VDE36" s="332"/>
      <c r="VDF36" s="332"/>
      <c r="VDG36" s="332"/>
      <c r="VDH36" s="332"/>
      <c r="VDI36" s="332"/>
      <c r="VDJ36" s="332"/>
      <c r="VDK36" s="332"/>
      <c r="VDL36" s="332"/>
      <c r="VDM36" s="332"/>
      <c r="VDN36" s="332"/>
      <c r="VDO36" s="332"/>
      <c r="VDP36" s="332"/>
      <c r="VDQ36" s="332"/>
      <c r="VDR36" s="332"/>
      <c r="VDS36" s="332"/>
      <c r="VDT36" s="332"/>
      <c r="VDU36" s="332"/>
      <c r="VDV36" s="332"/>
      <c r="VDW36" s="332"/>
      <c r="VDX36" s="332"/>
      <c r="VDY36" s="332"/>
      <c r="VDZ36" s="332"/>
      <c r="VEA36" s="332"/>
      <c r="VEB36" s="332"/>
      <c r="VEC36" s="332"/>
      <c r="VED36" s="332"/>
      <c r="VEE36" s="332"/>
      <c r="VEF36" s="332"/>
      <c r="VEG36" s="332"/>
      <c r="VEH36" s="332"/>
      <c r="VEI36" s="332"/>
      <c r="VEJ36" s="332"/>
      <c r="VEK36" s="332"/>
      <c r="VEL36" s="332"/>
      <c r="VEM36" s="332"/>
      <c r="VEN36" s="332"/>
      <c r="VEO36" s="332"/>
      <c r="VEP36" s="332"/>
      <c r="VEQ36" s="332"/>
      <c r="VER36" s="332"/>
      <c r="VES36" s="332"/>
      <c r="VET36" s="332"/>
      <c r="VEU36" s="332"/>
      <c r="VEV36" s="332"/>
      <c r="VEW36" s="332"/>
      <c r="VEX36" s="332"/>
      <c r="VEY36" s="332"/>
      <c r="VEZ36" s="332"/>
      <c r="VFA36" s="332"/>
      <c r="VFB36" s="332"/>
      <c r="VFC36" s="332"/>
      <c r="VFD36" s="332"/>
      <c r="VFE36" s="332"/>
      <c r="VFF36" s="332"/>
      <c r="VFG36" s="332"/>
      <c r="VFH36" s="332"/>
      <c r="VFI36" s="332"/>
      <c r="VFJ36" s="332"/>
      <c r="VFK36" s="332"/>
      <c r="VFL36" s="332"/>
      <c r="VFM36" s="332"/>
      <c r="VFN36" s="332"/>
      <c r="VFO36" s="332"/>
      <c r="VFP36" s="332"/>
      <c r="VFQ36" s="332"/>
      <c r="VFR36" s="332"/>
      <c r="VFS36" s="332"/>
      <c r="VFT36" s="332"/>
      <c r="VFU36" s="332"/>
      <c r="VFV36" s="332"/>
      <c r="VFW36" s="332"/>
      <c r="VFX36" s="332"/>
      <c r="VFY36" s="332"/>
      <c r="VFZ36" s="332"/>
      <c r="VGA36" s="332"/>
      <c r="VGB36" s="332"/>
      <c r="VGC36" s="332"/>
      <c r="VGD36" s="332"/>
      <c r="VGE36" s="332"/>
      <c r="VGF36" s="332"/>
      <c r="VGG36" s="332"/>
      <c r="VGH36" s="332"/>
      <c r="VGI36" s="332"/>
      <c r="VGJ36" s="332"/>
      <c r="VGK36" s="332"/>
      <c r="VGL36" s="332"/>
      <c r="VGM36" s="332"/>
      <c r="VGN36" s="332"/>
      <c r="VGO36" s="332"/>
      <c r="VGP36" s="332"/>
      <c r="VGQ36" s="332"/>
      <c r="VGR36" s="332"/>
      <c r="VGS36" s="332"/>
      <c r="VGT36" s="332"/>
      <c r="VGU36" s="332"/>
      <c r="VGV36" s="332"/>
      <c r="VGW36" s="332"/>
      <c r="VGX36" s="332"/>
      <c r="VGY36" s="332"/>
      <c r="VGZ36" s="332"/>
      <c r="VHA36" s="332"/>
      <c r="VHB36" s="332"/>
      <c r="VHC36" s="332"/>
      <c r="VHD36" s="332"/>
      <c r="VHE36" s="332"/>
      <c r="VHF36" s="332"/>
      <c r="VHG36" s="332"/>
      <c r="VHH36" s="332"/>
      <c r="VHI36" s="332"/>
      <c r="VHJ36" s="332"/>
      <c r="VHK36" s="332"/>
      <c r="VHL36" s="332"/>
      <c r="VHM36" s="332"/>
      <c r="VHN36" s="332"/>
      <c r="VHO36" s="332"/>
      <c r="VHP36" s="332"/>
      <c r="VHQ36" s="332"/>
      <c r="VHR36" s="332"/>
      <c r="VHS36" s="332"/>
      <c r="VHT36" s="332"/>
      <c r="VHU36" s="332"/>
      <c r="VHV36" s="332"/>
      <c r="VHW36" s="332"/>
      <c r="VHX36" s="332"/>
      <c r="VHY36" s="332"/>
      <c r="VHZ36" s="332"/>
      <c r="VIA36" s="332"/>
      <c r="VIB36" s="332"/>
      <c r="VIC36" s="332"/>
      <c r="VID36" s="332"/>
      <c r="VIE36" s="332"/>
      <c r="VIF36" s="332"/>
      <c r="VIG36" s="332"/>
      <c r="VIH36" s="332"/>
      <c r="VII36" s="332"/>
      <c r="VIJ36" s="332"/>
      <c r="VIK36" s="332"/>
      <c r="VIL36" s="332"/>
      <c r="VIM36" s="332"/>
      <c r="VIN36" s="332"/>
      <c r="VIO36" s="332"/>
      <c r="VIP36" s="332"/>
      <c r="VIQ36" s="332"/>
      <c r="VIR36" s="332"/>
      <c r="VIS36" s="332"/>
      <c r="VIT36" s="332"/>
      <c r="VIU36" s="332"/>
      <c r="VIV36" s="332"/>
      <c r="VIW36" s="332"/>
      <c r="VIX36" s="332"/>
      <c r="VIY36" s="332"/>
      <c r="VIZ36" s="332"/>
      <c r="VJA36" s="332"/>
      <c r="VJB36" s="332"/>
      <c r="VJC36" s="332"/>
      <c r="VJD36" s="332"/>
      <c r="VJE36" s="332"/>
      <c r="VJF36" s="332"/>
      <c r="VJG36" s="332"/>
      <c r="VJH36" s="332"/>
      <c r="VJI36" s="332"/>
      <c r="VJJ36" s="332"/>
      <c r="VJK36" s="332"/>
      <c r="VJL36" s="332"/>
      <c r="VJM36" s="332"/>
      <c r="VJN36" s="332"/>
      <c r="VJO36" s="332"/>
      <c r="VJP36" s="332"/>
      <c r="VJQ36" s="332"/>
      <c r="VJR36" s="332"/>
      <c r="VJS36" s="332"/>
      <c r="VJT36" s="332"/>
      <c r="VJU36" s="332"/>
      <c r="VJV36" s="332"/>
      <c r="VJW36" s="332"/>
      <c r="VJX36" s="332"/>
      <c r="VJY36" s="332"/>
      <c r="VJZ36" s="332"/>
      <c r="VKA36" s="332"/>
      <c r="VKB36" s="332"/>
      <c r="VKC36" s="332"/>
      <c r="VKD36" s="332"/>
      <c r="VKE36" s="332"/>
      <c r="VKF36" s="332"/>
      <c r="VKG36" s="332"/>
      <c r="VKH36" s="332"/>
      <c r="VKI36" s="332"/>
      <c r="VKJ36" s="332"/>
      <c r="VKK36" s="332"/>
      <c r="VKL36" s="332"/>
      <c r="VKM36" s="332"/>
      <c r="VKN36" s="332"/>
      <c r="VKO36" s="332"/>
      <c r="VKP36" s="332"/>
      <c r="VKQ36" s="332"/>
      <c r="VKR36" s="332"/>
      <c r="VKS36" s="332"/>
      <c r="VKT36" s="332"/>
      <c r="VKU36" s="332"/>
      <c r="VKV36" s="332"/>
      <c r="VKW36" s="332"/>
      <c r="VKX36" s="332"/>
      <c r="VKY36" s="332"/>
      <c r="VKZ36" s="332"/>
      <c r="VLA36" s="332"/>
      <c r="VLB36" s="332"/>
      <c r="VLC36" s="332"/>
      <c r="VLD36" s="332"/>
      <c r="VLE36" s="332"/>
      <c r="VLF36" s="332"/>
      <c r="VLG36" s="332"/>
      <c r="VLH36" s="332"/>
      <c r="VLI36" s="332"/>
      <c r="VLJ36" s="332"/>
      <c r="VLK36" s="332"/>
      <c r="VLL36" s="332"/>
      <c r="VLM36" s="332"/>
      <c r="VLN36" s="332"/>
      <c r="VLO36" s="332"/>
      <c r="VLP36" s="332"/>
      <c r="VLQ36" s="332"/>
      <c r="VLR36" s="332"/>
      <c r="VLS36" s="332"/>
      <c r="VLT36" s="332"/>
      <c r="VLU36" s="332"/>
      <c r="VLV36" s="332"/>
      <c r="VLW36" s="332"/>
      <c r="VLX36" s="332"/>
      <c r="VLY36" s="332"/>
      <c r="VLZ36" s="332"/>
      <c r="VMA36" s="332"/>
      <c r="VMB36" s="332"/>
      <c r="VMC36" s="332"/>
      <c r="VMD36" s="332"/>
      <c r="VME36" s="332"/>
      <c r="VMF36" s="332"/>
      <c r="VMG36" s="332"/>
      <c r="VMH36" s="332"/>
      <c r="VMI36" s="332"/>
      <c r="VMJ36" s="332"/>
      <c r="VMK36" s="332"/>
      <c r="VML36" s="332"/>
      <c r="VMM36" s="332"/>
      <c r="VMN36" s="332"/>
      <c r="VMO36" s="332"/>
      <c r="VMP36" s="332"/>
      <c r="VMQ36" s="332"/>
      <c r="VMR36" s="332"/>
      <c r="VMS36" s="332"/>
      <c r="VMT36" s="332"/>
      <c r="VMU36" s="332"/>
      <c r="VMV36" s="332"/>
      <c r="VMW36" s="332"/>
      <c r="VMX36" s="332"/>
      <c r="VMY36" s="332"/>
      <c r="VMZ36" s="332"/>
      <c r="VNA36" s="332"/>
      <c r="VNB36" s="332"/>
      <c r="VNC36" s="332"/>
      <c r="VND36" s="332"/>
      <c r="VNE36" s="332"/>
      <c r="VNF36" s="332"/>
      <c r="VNG36" s="332"/>
      <c r="VNH36" s="332"/>
      <c r="VNI36" s="332"/>
      <c r="VNJ36" s="332"/>
      <c r="VNK36" s="332"/>
      <c r="VNL36" s="332"/>
      <c r="VNM36" s="332"/>
      <c r="VNN36" s="332"/>
      <c r="VNO36" s="332"/>
      <c r="VNP36" s="332"/>
      <c r="VNQ36" s="332"/>
      <c r="VNR36" s="332"/>
      <c r="VNS36" s="332"/>
      <c r="VNT36" s="332"/>
      <c r="VNU36" s="332"/>
      <c r="VNV36" s="332"/>
      <c r="VNW36" s="332"/>
      <c r="VNX36" s="332"/>
      <c r="VNY36" s="332"/>
      <c r="VNZ36" s="332"/>
      <c r="VOA36" s="332"/>
      <c r="VOB36" s="332"/>
      <c r="VOC36" s="332"/>
      <c r="VOD36" s="332"/>
      <c r="VOE36" s="332"/>
      <c r="VOF36" s="332"/>
      <c r="VOG36" s="332"/>
      <c r="VOH36" s="332"/>
      <c r="VOI36" s="332"/>
      <c r="VOJ36" s="332"/>
      <c r="VOK36" s="332"/>
      <c r="VOL36" s="332"/>
      <c r="VOM36" s="332"/>
      <c r="VON36" s="332"/>
      <c r="VOO36" s="332"/>
      <c r="VOP36" s="332"/>
      <c r="VOQ36" s="332"/>
      <c r="VOR36" s="332"/>
      <c r="VOS36" s="332"/>
      <c r="VOT36" s="332"/>
      <c r="VOU36" s="332"/>
      <c r="VOV36" s="332"/>
      <c r="VOW36" s="332"/>
      <c r="VOX36" s="332"/>
      <c r="VOY36" s="332"/>
      <c r="VOZ36" s="332"/>
      <c r="VPA36" s="332"/>
      <c r="VPB36" s="332"/>
      <c r="VPC36" s="332"/>
      <c r="VPD36" s="332"/>
      <c r="VPE36" s="332"/>
      <c r="VPF36" s="332"/>
      <c r="VPG36" s="332"/>
      <c r="VPH36" s="332"/>
      <c r="VPI36" s="332"/>
      <c r="VPJ36" s="332"/>
      <c r="VPK36" s="332"/>
      <c r="VPL36" s="332"/>
      <c r="VPM36" s="332"/>
      <c r="VPN36" s="332"/>
      <c r="VPO36" s="332"/>
      <c r="VPP36" s="332"/>
      <c r="VPQ36" s="332"/>
      <c r="VPR36" s="332"/>
      <c r="VPS36" s="332"/>
      <c r="VPT36" s="332"/>
      <c r="VPU36" s="332"/>
      <c r="VPV36" s="332"/>
      <c r="VPW36" s="332"/>
      <c r="VPX36" s="332"/>
      <c r="VPY36" s="332"/>
      <c r="VPZ36" s="332"/>
      <c r="VQA36" s="332"/>
      <c r="VQB36" s="332"/>
      <c r="VQC36" s="332"/>
      <c r="VQD36" s="332"/>
      <c r="VQE36" s="332"/>
      <c r="VQF36" s="332"/>
      <c r="VQG36" s="332"/>
      <c r="VQH36" s="332"/>
      <c r="VQI36" s="332"/>
      <c r="VQJ36" s="332"/>
      <c r="VQK36" s="332"/>
      <c r="VQL36" s="332"/>
      <c r="VQM36" s="332"/>
      <c r="VQN36" s="332"/>
      <c r="VQO36" s="332"/>
      <c r="VQP36" s="332"/>
      <c r="VQQ36" s="332"/>
      <c r="VQR36" s="332"/>
      <c r="VQS36" s="332"/>
      <c r="VQT36" s="332"/>
      <c r="VQU36" s="332"/>
      <c r="VQV36" s="332"/>
      <c r="VQW36" s="332"/>
      <c r="VQX36" s="332"/>
      <c r="VQY36" s="332"/>
      <c r="VQZ36" s="332"/>
      <c r="VRA36" s="332"/>
      <c r="VRB36" s="332"/>
      <c r="VRC36" s="332"/>
      <c r="VRD36" s="332"/>
      <c r="VRE36" s="332"/>
      <c r="VRF36" s="332"/>
      <c r="VRG36" s="332"/>
      <c r="VRH36" s="332"/>
      <c r="VRI36" s="332"/>
      <c r="VRJ36" s="332"/>
      <c r="VRK36" s="332"/>
      <c r="VRL36" s="332"/>
      <c r="VRM36" s="332"/>
      <c r="VRN36" s="332"/>
      <c r="VRO36" s="332"/>
      <c r="VRP36" s="332"/>
      <c r="VRQ36" s="332"/>
      <c r="VRR36" s="332"/>
      <c r="VRS36" s="332"/>
      <c r="VRT36" s="332"/>
      <c r="VRU36" s="332"/>
      <c r="VRV36" s="332"/>
      <c r="VRW36" s="332"/>
      <c r="VRX36" s="332"/>
      <c r="VRY36" s="332"/>
      <c r="VRZ36" s="332"/>
      <c r="VSA36" s="332"/>
      <c r="VSB36" s="332"/>
      <c r="VSC36" s="332"/>
      <c r="VSD36" s="332"/>
      <c r="VSE36" s="332"/>
      <c r="VSF36" s="332"/>
      <c r="VSG36" s="332"/>
      <c r="VSH36" s="332"/>
      <c r="VSI36" s="332"/>
      <c r="VSJ36" s="332"/>
      <c r="VSK36" s="332"/>
      <c r="VSL36" s="332"/>
      <c r="VSM36" s="332"/>
      <c r="VSN36" s="332"/>
      <c r="VSO36" s="332"/>
      <c r="VSP36" s="332"/>
      <c r="VSQ36" s="332"/>
      <c r="VSR36" s="332"/>
      <c r="VSS36" s="332"/>
      <c r="VST36" s="332"/>
      <c r="VSU36" s="332"/>
      <c r="VSV36" s="332"/>
      <c r="VSW36" s="332"/>
      <c r="VSX36" s="332"/>
      <c r="VSY36" s="332"/>
      <c r="VSZ36" s="332"/>
      <c r="VTA36" s="332"/>
      <c r="VTB36" s="332"/>
      <c r="VTC36" s="332"/>
      <c r="VTD36" s="332"/>
      <c r="VTE36" s="332"/>
      <c r="VTF36" s="332"/>
      <c r="VTG36" s="332"/>
      <c r="VTH36" s="332"/>
      <c r="VTI36" s="332"/>
      <c r="VTJ36" s="332"/>
      <c r="VTK36" s="332"/>
      <c r="VTL36" s="332"/>
      <c r="VTM36" s="332"/>
      <c r="VTN36" s="332"/>
      <c r="VTO36" s="332"/>
      <c r="VTP36" s="332"/>
      <c r="VTQ36" s="332"/>
      <c r="VTR36" s="332"/>
      <c r="VTS36" s="332"/>
      <c r="VTT36" s="332"/>
      <c r="VTU36" s="332"/>
      <c r="VTV36" s="332"/>
      <c r="VTW36" s="332"/>
      <c r="VTX36" s="332"/>
      <c r="VTY36" s="332"/>
      <c r="VTZ36" s="332"/>
      <c r="VUA36" s="332"/>
      <c r="VUB36" s="332"/>
      <c r="VUC36" s="332"/>
      <c r="VUD36" s="332"/>
      <c r="VUE36" s="332"/>
      <c r="VUF36" s="332"/>
      <c r="VUG36" s="332"/>
      <c r="VUH36" s="332"/>
      <c r="VUI36" s="332"/>
      <c r="VUJ36" s="332"/>
      <c r="VUK36" s="332"/>
      <c r="VUL36" s="332"/>
      <c r="VUM36" s="332"/>
      <c r="VUN36" s="332"/>
      <c r="VUO36" s="332"/>
      <c r="VUP36" s="332"/>
      <c r="VUQ36" s="332"/>
      <c r="VUR36" s="332"/>
      <c r="VUS36" s="332"/>
      <c r="VUT36" s="332"/>
      <c r="VUU36" s="332"/>
      <c r="VUV36" s="332"/>
      <c r="VUW36" s="332"/>
      <c r="VUX36" s="332"/>
      <c r="VUY36" s="332"/>
      <c r="VUZ36" s="332"/>
      <c r="VVA36" s="332"/>
      <c r="VVB36" s="332"/>
      <c r="VVC36" s="332"/>
      <c r="VVD36" s="332"/>
      <c r="VVE36" s="332"/>
      <c r="VVF36" s="332"/>
      <c r="VVG36" s="332"/>
      <c r="VVH36" s="332"/>
      <c r="VVI36" s="332"/>
      <c r="VVJ36" s="332"/>
      <c r="VVK36" s="332"/>
      <c r="VVL36" s="332"/>
      <c r="VVM36" s="332"/>
      <c r="VVN36" s="332"/>
      <c r="VVO36" s="332"/>
      <c r="VVP36" s="332"/>
      <c r="VVQ36" s="332"/>
      <c r="VVR36" s="332"/>
      <c r="VVS36" s="332"/>
      <c r="VVT36" s="332"/>
      <c r="VVU36" s="332"/>
      <c r="VVV36" s="332"/>
      <c r="VVW36" s="332"/>
      <c r="VVX36" s="332"/>
      <c r="VVY36" s="332"/>
      <c r="VVZ36" s="332"/>
      <c r="VWA36" s="332"/>
      <c r="VWB36" s="332"/>
      <c r="VWC36" s="332"/>
      <c r="VWD36" s="332"/>
      <c r="VWE36" s="332"/>
      <c r="VWF36" s="332"/>
      <c r="VWG36" s="332"/>
      <c r="VWH36" s="332"/>
      <c r="VWI36" s="332"/>
      <c r="VWJ36" s="332"/>
      <c r="VWK36" s="332"/>
      <c r="VWL36" s="332"/>
      <c r="VWM36" s="332"/>
      <c r="VWN36" s="332"/>
      <c r="VWO36" s="332"/>
      <c r="VWP36" s="332"/>
      <c r="VWQ36" s="332"/>
      <c r="VWR36" s="332"/>
      <c r="VWS36" s="332"/>
      <c r="VWT36" s="332"/>
      <c r="VWU36" s="332"/>
      <c r="VWV36" s="332"/>
      <c r="VWW36" s="332"/>
      <c r="VWX36" s="332"/>
      <c r="VWY36" s="332"/>
      <c r="VWZ36" s="332"/>
      <c r="VXA36" s="332"/>
      <c r="VXB36" s="332"/>
      <c r="VXC36" s="332"/>
      <c r="VXD36" s="332"/>
      <c r="VXE36" s="332"/>
      <c r="VXF36" s="332"/>
      <c r="VXG36" s="332"/>
      <c r="VXH36" s="332"/>
      <c r="VXI36" s="332"/>
      <c r="VXJ36" s="332"/>
      <c r="VXK36" s="332"/>
      <c r="VXL36" s="332"/>
      <c r="VXM36" s="332"/>
      <c r="VXN36" s="332"/>
      <c r="VXO36" s="332"/>
      <c r="VXP36" s="332"/>
      <c r="VXQ36" s="332"/>
      <c r="VXR36" s="332"/>
      <c r="VXS36" s="332"/>
      <c r="VXT36" s="332"/>
      <c r="VXU36" s="332"/>
      <c r="VXV36" s="332"/>
      <c r="VXW36" s="332"/>
      <c r="VXX36" s="332"/>
      <c r="VXY36" s="332"/>
      <c r="VXZ36" s="332"/>
      <c r="VYA36" s="332"/>
      <c r="VYB36" s="332"/>
      <c r="VYC36" s="332"/>
      <c r="VYD36" s="332"/>
      <c r="VYE36" s="332"/>
      <c r="VYF36" s="332"/>
      <c r="VYG36" s="332"/>
      <c r="VYH36" s="332"/>
      <c r="VYI36" s="332"/>
      <c r="VYJ36" s="332"/>
      <c r="VYK36" s="332"/>
      <c r="VYL36" s="332"/>
      <c r="VYM36" s="332"/>
      <c r="VYN36" s="332"/>
      <c r="VYO36" s="332"/>
      <c r="VYP36" s="332"/>
      <c r="VYQ36" s="332"/>
      <c r="VYR36" s="332"/>
      <c r="VYS36" s="332"/>
      <c r="VYT36" s="332"/>
      <c r="VYU36" s="332"/>
      <c r="VYV36" s="332"/>
      <c r="VYW36" s="332"/>
      <c r="VYX36" s="332"/>
      <c r="VYY36" s="332"/>
      <c r="VYZ36" s="332"/>
      <c r="VZA36" s="332"/>
      <c r="VZB36" s="332"/>
      <c r="VZC36" s="332"/>
      <c r="VZD36" s="332"/>
      <c r="VZE36" s="332"/>
      <c r="VZF36" s="332"/>
      <c r="VZG36" s="332"/>
      <c r="VZH36" s="332"/>
      <c r="VZI36" s="332"/>
      <c r="VZJ36" s="332"/>
      <c r="VZK36" s="332"/>
      <c r="VZL36" s="332"/>
      <c r="VZM36" s="332"/>
      <c r="VZN36" s="332"/>
      <c r="VZO36" s="332"/>
      <c r="VZP36" s="332"/>
      <c r="VZQ36" s="332"/>
      <c r="VZR36" s="332"/>
      <c r="VZS36" s="332"/>
      <c r="VZT36" s="332"/>
      <c r="VZU36" s="332"/>
      <c r="VZV36" s="332"/>
      <c r="VZW36" s="332"/>
      <c r="VZX36" s="332"/>
      <c r="VZY36" s="332"/>
      <c r="VZZ36" s="332"/>
      <c r="WAA36" s="332"/>
      <c r="WAB36" s="332"/>
      <c r="WAC36" s="332"/>
      <c r="WAD36" s="332"/>
      <c r="WAE36" s="332"/>
      <c r="WAF36" s="332"/>
      <c r="WAG36" s="332"/>
      <c r="WAH36" s="332"/>
      <c r="WAI36" s="332"/>
      <c r="WAJ36" s="332"/>
      <c r="WAK36" s="332"/>
      <c r="WAL36" s="332"/>
      <c r="WAM36" s="332"/>
      <c r="WAN36" s="332"/>
      <c r="WAO36" s="332"/>
      <c r="WAP36" s="332"/>
      <c r="WAQ36" s="332"/>
      <c r="WAR36" s="332"/>
      <c r="WAS36" s="332"/>
      <c r="WAT36" s="332"/>
      <c r="WAU36" s="332"/>
      <c r="WAV36" s="332"/>
      <c r="WAW36" s="332"/>
      <c r="WAX36" s="332"/>
      <c r="WAY36" s="332"/>
      <c r="WAZ36" s="332"/>
      <c r="WBA36" s="332"/>
      <c r="WBB36" s="332"/>
      <c r="WBC36" s="332"/>
      <c r="WBD36" s="332"/>
      <c r="WBE36" s="332"/>
      <c r="WBF36" s="332"/>
      <c r="WBG36" s="332"/>
      <c r="WBH36" s="332"/>
      <c r="WBI36" s="332"/>
      <c r="WBJ36" s="332"/>
      <c r="WBK36" s="332"/>
      <c r="WBL36" s="332"/>
      <c r="WBM36" s="332"/>
      <c r="WBN36" s="332"/>
      <c r="WBO36" s="332"/>
      <c r="WBP36" s="332"/>
      <c r="WBQ36" s="332"/>
      <c r="WBR36" s="332"/>
      <c r="WBS36" s="332"/>
      <c r="WBT36" s="332"/>
      <c r="WBU36" s="332"/>
      <c r="WBV36" s="332"/>
      <c r="WBW36" s="332"/>
      <c r="WBX36" s="332"/>
      <c r="WBY36" s="332"/>
      <c r="WBZ36" s="332"/>
      <c r="WCA36" s="332"/>
      <c r="WCB36" s="332"/>
      <c r="WCC36" s="332"/>
      <c r="WCD36" s="332"/>
      <c r="WCE36" s="332"/>
      <c r="WCF36" s="332"/>
      <c r="WCG36" s="332"/>
      <c r="WCH36" s="332"/>
      <c r="WCI36" s="332"/>
      <c r="WCJ36" s="332"/>
      <c r="WCK36" s="332"/>
      <c r="WCL36" s="332"/>
      <c r="WCM36" s="332"/>
      <c r="WCN36" s="332"/>
      <c r="WCO36" s="332"/>
      <c r="WCP36" s="332"/>
      <c r="WCQ36" s="332"/>
      <c r="WCR36" s="332"/>
      <c r="WCS36" s="332"/>
      <c r="WCT36" s="332"/>
      <c r="WCU36" s="332"/>
      <c r="WCV36" s="332"/>
      <c r="WCW36" s="332"/>
      <c r="WCX36" s="332"/>
      <c r="WCY36" s="332"/>
      <c r="WCZ36" s="332"/>
      <c r="WDA36" s="332"/>
      <c r="WDB36" s="332"/>
      <c r="WDC36" s="332"/>
      <c r="WDD36" s="332"/>
      <c r="WDE36" s="332"/>
      <c r="WDF36" s="332"/>
      <c r="WDG36" s="332"/>
      <c r="WDH36" s="332"/>
      <c r="WDI36" s="332"/>
      <c r="WDJ36" s="332"/>
      <c r="WDK36" s="332"/>
      <c r="WDL36" s="332"/>
      <c r="WDM36" s="332"/>
      <c r="WDN36" s="332"/>
      <c r="WDO36" s="332"/>
      <c r="WDP36" s="332"/>
      <c r="WDQ36" s="332"/>
      <c r="WDR36" s="332"/>
      <c r="WDS36" s="332"/>
      <c r="WDT36" s="332"/>
      <c r="WDU36" s="332"/>
      <c r="WDV36" s="332"/>
      <c r="WDW36" s="332"/>
      <c r="WDX36" s="332"/>
      <c r="WDY36" s="332"/>
      <c r="WDZ36" s="332"/>
      <c r="WEA36" s="332"/>
      <c r="WEB36" s="332"/>
      <c r="WEC36" s="332"/>
      <c r="WED36" s="332"/>
      <c r="WEE36" s="332"/>
      <c r="WEF36" s="332"/>
      <c r="WEG36" s="332"/>
      <c r="WEH36" s="332"/>
      <c r="WEI36" s="332"/>
      <c r="WEJ36" s="332"/>
      <c r="WEK36" s="332"/>
      <c r="WEL36" s="332"/>
      <c r="WEM36" s="332"/>
      <c r="WEN36" s="332"/>
      <c r="WEO36" s="332"/>
      <c r="WEP36" s="332"/>
      <c r="WEQ36" s="332"/>
      <c r="WER36" s="332"/>
      <c r="WES36" s="332"/>
      <c r="WET36" s="332"/>
      <c r="WEU36" s="332"/>
      <c r="WEV36" s="332"/>
      <c r="WEW36" s="332"/>
      <c r="WEX36" s="332"/>
      <c r="WEY36" s="332"/>
      <c r="WEZ36" s="332"/>
      <c r="WFA36" s="332"/>
      <c r="WFB36" s="332"/>
      <c r="WFC36" s="332"/>
      <c r="WFD36" s="332"/>
      <c r="WFE36" s="332"/>
      <c r="WFF36" s="332"/>
      <c r="WFG36" s="332"/>
      <c r="WFH36" s="332"/>
      <c r="WFI36" s="332"/>
      <c r="WFJ36" s="332"/>
      <c r="WFK36" s="332"/>
      <c r="WFL36" s="332"/>
      <c r="WFM36" s="332"/>
      <c r="WFN36" s="332"/>
      <c r="WFO36" s="332"/>
      <c r="WFP36" s="332"/>
      <c r="WFQ36" s="332"/>
      <c r="WFR36" s="332"/>
      <c r="WFS36" s="332"/>
      <c r="WFT36" s="332"/>
      <c r="WFU36" s="332"/>
      <c r="WFV36" s="332"/>
      <c r="WFW36" s="332"/>
      <c r="WFX36" s="332"/>
      <c r="WFY36" s="332"/>
      <c r="WFZ36" s="332"/>
      <c r="WGA36" s="332"/>
      <c r="WGB36" s="332"/>
      <c r="WGC36" s="332"/>
      <c r="WGD36" s="332"/>
      <c r="WGE36" s="332"/>
      <c r="WGF36" s="332"/>
      <c r="WGG36" s="332"/>
      <c r="WGH36" s="332"/>
      <c r="WGI36" s="332"/>
      <c r="WGJ36" s="332"/>
      <c r="WGK36" s="332"/>
      <c r="WGL36" s="332"/>
      <c r="WGM36" s="332"/>
      <c r="WGN36" s="332"/>
      <c r="WGO36" s="332"/>
      <c r="WGP36" s="332"/>
      <c r="WGQ36" s="332"/>
      <c r="WGR36" s="332"/>
      <c r="WGS36" s="332"/>
      <c r="WGT36" s="332"/>
      <c r="WGU36" s="332"/>
      <c r="WGV36" s="332"/>
      <c r="WGW36" s="332"/>
      <c r="WGX36" s="332"/>
      <c r="WGY36" s="332"/>
      <c r="WGZ36" s="332"/>
      <c r="WHA36" s="332"/>
      <c r="WHB36" s="332"/>
      <c r="WHC36" s="332"/>
      <c r="WHD36" s="332"/>
      <c r="WHE36" s="332"/>
      <c r="WHF36" s="332"/>
      <c r="WHG36" s="332"/>
      <c r="WHH36" s="332"/>
      <c r="WHI36" s="332"/>
      <c r="WHJ36" s="332"/>
      <c r="WHK36" s="332"/>
      <c r="WHL36" s="332"/>
      <c r="WHM36" s="332"/>
      <c r="WHN36" s="332"/>
      <c r="WHO36" s="332"/>
      <c r="WHP36" s="332"/>
      <c r="WHQ36" s="332"/>
      <c r="WHR36" s="332"/>
      <c r="WHS36" s="332"/>
      <c r="WHT36" s="332"/>
      <c r="WHU36" s="332"/>
      <c r="WHV36" s="332"/>
      <c r="WHW36" s="332"/>
      <c r="WHX36" s="332"/>
      <c r="WHY36" s="332"/>
      <c r="WHZ36" s="332"/>
      <c r="WIA36" s="332"/>
      <c r="WIB36" s="332"/>
      <c r="WIC36" s="332"/>
      <c r="WID36" s="332"/>
      <c r="WIE36" s="332"/>
      <c r="WIF36" s="332"/>
      <c r="WIG36" s="332"/>
      <c r="WIH36" s="332"/>
      <c r="WII36" s="332"/>
      <c r="WIJ36" s="332"/>
      <c r="WIK36" s="332"/>
      <c r="WIL36" s="332"/>
      <c r="WIM36" s="332"/>
      <c r="WIN36" s="332"/>
      <c r="WIO36" s="332"/>
      <c r="WIP36" s="332"/>
      <c r="WIQ36" s="332"/>
      <c r="WIR36" s="332"/>
      <c r="WIS36" s="332"/>
      <c r="WIT36" s="332"/>
      <c r="WIU36" s="332"/>
      <c r="WIV36" s="332"/>
      <c r="WIW36" s="332"/>
      <c r="WIX36" s="332"/>
      <c r="WIY36" s="332"/>
      <c r="WIZ36" s="332"/>
      <c r="WJA36" s="332"/>
      <c r="WJB36" s="332"/>
      <c r="WJC36" s="332"/>
      <c r="WJD36" s="332"/>
      <c r="WJE36" s="332"/>
      <c r="WJF36" s="332"/>
      <c r="WJG36" s="332"/>
      <c r="WJH36" s="332"/>
      <c r="WJI36" s="332"/>
      <c r="WJJ36" s="332"/>
      <c r="WJK36" s="332"/>
      <c r="WJL36" s="332"/>
      <c r="WJM36" s="332"/>
      <c r="WJN36" s="332"/>
      <c r="WJO36" s="332"/>
      <c r="WJP36" s="332"/>
      <c r="WJQ36" s="332"/>
      <c r="WJR36" s="332"/>
      <c r="WJS36" s="332"/>
      <c r="WJT36" s="332"/>
      <c r="WJU36" s="332"/>
      <c r="WJV36" s="332"/>
      <c r="WJW36" s="332"/>
      <c r="WJX36" s="332"/>
      <c r="WJY36" s="332"/>
      <c r="WJZ36" s="332"/>
      <c r="WKA36" s="332"/>
      <c r="WKB36" s="332"/>
      <c r="WKC36" s="332"/>
      <c r="WKD36" s="332"/>
      <c r="WKE36" s="332"/>
      <c r="WKF36" s="332"/>
      <c r="WKG36" s="332"/>
      <c r="WKH36" s="332"/>
      <c r="WKI36" s="332"/>
      <c r="WKJ36" s="332"/>
      <c r="WKK36" s="332"/>
      <c r="WKL36" s="332"/>
      <c r="WKM36" s="332"/>
      <c r="WKN36" s="332"/>
      <c r="WKO36" s="332"/>
      <c r="WKP36" s="332"/>
      <c r="WKQ36" s="332"/>
      <c r="WKR36" s="332"/>
      <c r="WKS36" s="332"/>
      <c r="WKT36" s="332"/>
      <c r="WKU36" s="332"/>
      <c r="WKV36" s="332"/>
      <c r="WKW36" s="332"/>
      <c r="WKX36" s="332"/>
      <c r="WKY36" s="332"/>
      <c r="WKZ36" s="332"/>
      <c r="WLA36" s="332"/>
      <c r="WLB36" s="332"/>
      <c r="WLC36" s="332"/>
      <c r="WLD36" s="332"/>
      <c r="WLE36" s="332"/>
      <c r="WLF36" s="332"/>
      <c r="WLG36" s="332"/>
      <c r="WLH36" s="332"/>
      <c r="WLI36" s="332"/>
      <c r="WLJ36" s="332"/>
      <c r="WLK36" s="332"/>
      <c r="WLL36" s="332"/>
      <c r="WLM36" s="332"/>
      <c r="WLN36" s="332"/>
      <c r="WLO36" s="332"/>
      <c r="WLP36" s="332"/>
      <c r="WLQ36" s="332"/>
      <c r="WLR36" s="332"/>
      <c r="WLS36" s="332"/>
      <c r="WLT36" s="332"/>
      <c r="WLU36" s="332"/>
      <c r="WLV36" s="332"/>
      <c r="WLW36" s="332"/>
      <c r="WLX36" s="332"/>
      <c r="WLY36" s="332"/>
      <c r="WLZ36" s="332"/>
      <c r="WMA36" s="332"/>
      <c r="WMB36" s="332"/>
      <c r="WMC36" s="332"/>
      <c r="WMD36" s="332"/>
      <c r="WME36" s="332"/>
      <c r="WMF36" s="332"/>
      <c r="WMG36" s="332"/>
      <c r="WMH36" s="332"/>
      <c r="WMI36" s="332"/>
      <c r="WMJ36" s="332"/>
      <c r="WMK36" s="332"/>
      <c r="WML36" s="332"/>
      <c r="WMM36" s="332"/>
      <c r="WMN36" s="332"/>
      <c r="WMO36" s="332"/>
      <c r="WMP36" s="332"/>
      <c r="WMQ36" s="332"/>
      <c r="WMR36" s="332"/>
      <c r="WMS36" s="332"/>
      <c r="WMT36" s="332"/>
      <c r="WMU36" s="332"/>
      <c r="WMV36" s="332"/>
      <c r="WMW36" s="332"/>
      <c r="WMX36" s="332"/>
      <c r="WMY36" s="332"/>
      <c r="WMZ36" s="332"/>
      <c r="WNA36" s="332"/>
      <c r="WNB36" s="332"/>
      <c r="WNC36" s="332"/>
      <c r="WND36" s="332"/>
      <c r="WNE36" s="332"/>
      <c r="WNF36" s="332"/>
      <c r="WNG36" s="332"/>
      <c r="WNH36" s="332"/>
      <c r="WNI36" s="332"/>
      <c r="WNJ36" s="332"/>
      <c r="WNK36" s="332"/>
      <c r="WNL36" s="332"/>
      <c r="WNM36" s="332"/>
      <c r="WNN36" s="332"/>
      <c r="WNO36" s="332"/>
      <c r="WNP36" s="332"/>
      <c r="WNQ36" s="332"/>
      <c r="WNR36" s="332"/>
      <c r="WNS36" s="332"/>
      <c r="WNT36" s="332"/>
      <c r="WNU36" s="332"/>
      <c r="WNV36" s="332"/>
      <c r="WNW36" s="332"/>
      <c r="WNX36" s="332"/>
      <c r="WNY36" s="332"/>
      <c r="WNZ36" s="332"/>
      <c r="WOA36" s="332"/>
      <c r="WOB36" s="332"/>
      <c r="WOC36" s="332"/>
      <c r="WOD36" s="332"/>
      <c r="WOE36" s="332"/>
      <c r="WOF36" s="332"/>
      <c r="WOG36" s="332"/>
      <c r="WOH36" s="332"/>
      <c r="WOI36" s="332"/>
      <c r="WOJ36" s="332"/>
      <c r="WOK36" s="332"/>
      <c r="WOL36" s="332"/>
      <c r="WOM36" s="332"/>
      <c r="WON36" s="332"/>
      <c r="WOO36" s="332"/>
      <c r="WOP36" s="332"/>
      <c r="WOQ36" s="332"/>
      <c r="WOR36" s="332"/>
      <c r="WOS36" s="332"/>
      <c r="WOT36" s="332"/>
      <c r="WOU36" s="332"/>
      <c r="WOV36" s="332"/>
      <c r="WOW36" s="332"/>
      <c r="WOX36" s="332"/>
      <c r="WOY36" s="332"/>
      <c r="WOZ36" s="332"/>
      <c r="WPA36" s="332"/>
      <c r="WPB36" s="332"/>
      <c r="WPC36" s="332"/>
      <c r="WPD36" s="332"/>
      <c r="WPE36" s="332"/>
      <c r="WPF36" s="332"/>
      <c r="WPG36" s="332"/>
      <c r="WPH36" s="332"/>
      <c r="WPI36" s="332"/>
      <c r="WPJ36" s="332"/>
      <c r="WPK36" s="332"/>
      <c r="WPL36" s="332"/>
      <c r="WPM36" s="332"/>
      <c r="WPN36" s="332"/>
      <c r="WPO36" s="332"/>
      <c r="WPP36" s="332"/>
      <c r="WPQ36" s="332"/>
      <c r="WPR36" s="332"/>
      <c r="WPS36" s="332"/>
      <c r="WPT36" s="332"/>
      <c r="WPU36" s="332"/>
      <c r="WPV36" s="332"/>
      <c r="WPW36" s="332"/>
      <c r="WPX36" s="332"/>
      <c r="WPY36" s="332"/>
      <c r="WPZ36" s="332"/>
      <c r="WQA36" s="332"/>
      <c r="WQB36" s="332"/>
      <c r="WQC36" s="332"/>
      <c r="WQD36" s="332"/>
      <c r="WQE36" s="332"/>
      <c r="WQF36" s="332"/>
      <c r="WQG36" s="332"/>
      <c r="WQH36" s="332"/>
      <c r="WQI36" s="332"/>
      <c r="WQJ36" s="332"/>
      <c r="WQK36" s="332"/>
      <c r="WQL36" s="332"/>
      <c r="WQM36" s="332"/>
      <c r="WQN36" s="332"/>
      <c r="WQO36" s="332"/>
      <c r="WQP36" s="332"/>
      <c r="WQQ36" s="332"/>
      <c r="WQR36" s="332"/>
      <c r="WQS36" s="332"/>
      <c r="WQT36" s="332"/>
      <c r="WQU36" s="332"/>
      <c r="WQV36" s="332"/>
      <c r="WQW36" s="332"/>
      <c r="WQX36" s="332"/>
      <c r="WQY36" s="332"/>
      <c r="WQZ36" s="332"/>
      <c r="WRA36" s="332"/>
      <c r="WRB36" s="332"/>
      <c r="WRC36" s="332"/>
      <c r="WRD36" s="332"/>
      <c r="WRE36" s="332"/>
      <c r="WRF36" s="332"/>
      <c r="WRG36" s="332"/>
      <c r="WRH36" s="332"/>
      <c r="WRI36" s="332"/>
      <c r="WRJ36" s="332"/>
      <c r="WRK36" s="332"/>
      <c r="WRL36" s="332"/>
      <c r="WRM36" s="332"/>
      <c r="WRN36" s="332"/>
      <c r="WRO36" s="332"/>
      <c r="WRP36" s="332"/>
      <c r="WRQ36" s="332"/>
      <c r="WRR36" s="332"/>
      <c r="WRS36" s="332"/>
      <c r="WRT36" s="332"/>
      <c r="WRU36" s="332"/>
      <c r="WRV36" s="332"/>
      <c r="WRW36" s="332"/>
      <c r="WRX36" s="332"/>
      <c r="WRY36" s="332"/>
      <c r="WRZ36" s="332"/>
      <c r="WSA36" s="332"/>
      <c r="WSB36" s="332"/>
      <c r="WSC36" s="332"/>
      <c r="WSD36" s="332"/>
      <c r="WSE36" s="332"/>
      <c r="WSF36" s="332"/>
      <c r="WSG36" s="332"/>
      <c r="WSH36" s="332"/>
      <c r="WSI36" s="332"/>
      <c r="WSJ36" s="332"/>
      <c r="WSK36" s="332"/>
      <c r="WSL36" s="332"/>
      <c r="WSM36" s="332"/>
      <c r="WSN36" s="332"/>
      <c r="WSO36" s="332"/>
      <c r="WSP36" s="332"/>
      <c r="WSQ36" s="332"/>
      <c r="WSR36" s="332"/>
      <c r="WSS36" s="332"/>
      <c r="WST36" s="332"/>
      <c r="WSU36" s="332"/>
      <c r="WSV36" s="332"/>
      <c r="WSW36" s="332"/>
      <c r="WSX36" s="332"/>
      <c r="WSY36" s="332"/>
      <c r="WSZ36" s="332"/>
      <c r="WTA36" s="332"/>
      <c r="WTB36" s="332"/>
      <c r="WTC36" s="332"/>
      <c r="WTD36" s="332"/>
      <c r="WTE36" s="332"/>
      <c r="WTF36" s="332"/>
      <c r="WTG36" s="332"/>
      <c r="WTH36" s="332"/>
      <c r="WTI36" s="332"/>
      <c r="WTJ36" s="332"/>
      <c r="WTK36" s="332"/>
      <c r="WTL36" s="332"/>
      <c r="WTM36" s="332"/>
      <c r="WTN36" s="332"/>
      <c r="WTO36" s="332"/>
      <c r="WTP36" s="332"/>
      <c r="WTQ36" s="332"/>
      <c r="WTR36" s="332"/>
      <c r="WTS36" s="332"/>
      <c r="WTT36" s="332"/>
      <c r="WTU36" s="332"/>
      <c r="WTV36" s="332"/>
      <c r="WTW36" s="332"/>
      <c r="WTX36" s="332"/>
      <c r="WTY36" s="332"/>
      <c r="WTZ36" s="332"/>
      <c r="WUA36" s="332"/>
      <c r="WUB36" s="332"/>
      <c r="WUC36" s="332"/>
      <c r="WUD36" s="332"/>
      <c r="WUE36" s="332"/>
      <c r="WUF36" s="332"/>
      <c r="WUG36" s="332"/>
      <c r="WUH36" s="332"/>
      <c r="WUI36" s="332"/>
      <c r="WUJ36" s="332"/>
      <c r="WUK36" s="332"/>
      <c r="WUL36" s="332"/>
      <c r="WUM36" s="332"/>
      <c r="WUN36" s="332"/>
      <c r="WUO36" s="332"/>
      <c r="WUP36" s="332"/>
      <c r="WUQ36" s="332"/>
      <c r="WUR36" s="332"/>
      <c r="WUS36" s="332"/>
      <c r="WUT36" s="332"/>
      <c r="WUU36" s="332"/>
      <c r="WUV36" s="332"/>
      <c r="WUW36" s="332"/>
      <c r="WUX36" s="332"/>
      <c r="WUY36" s="332"/>
      <c r="WUZ36" s="332"/>
      <c r="WVA36" s="332"/>
      <c r="WVB36" s="332"/>
      <c r="WVC36" s="332"/>
      <c r="WVD36" s="332"/>
      <c r="WVE36" s="332"/>
      <c r="WVF36" s="332"/>
      <c r="WVG36" s="332"/>
      <c r="WVH36" s="332"/>
      <c r="WVI36" s="332"/>
      <c r="WVJ36" s="332"/>
      <c r="WVK36" s="332"/>
      <c r="WVL36" s="332"/>
      <c r="WVM36" s="332"/>
      <c r="WVN36" s="332"/>
      <c r="WVO36" s="332"/>
      <c r="WVP36" s="332"/>
      <c r="WVQ36" s="332"/>
      <c r="WVR36" s="332"/>
      <c r="WVS36" s="332"/>
      <c r="WVT36" s="332"/>
      <c r="WVU36" s="332"/>
      <c r="WVV36" s="332"/>
      <c r="WVW36" s="332"/>
      <c r="WVX36" s="332"/>
      <c r="WVY36" s="332"/>
      <c r="WVZ36" s="332"/>
      <c r="WWA36" s="332"/>
      <c r="WWB36" s="332"/>
      <c r="WWC36" s="332"/>
      <c r="WWD36" s="332"/>
      <c r="WWE36" s="332"/>
      <c r="WWF36" s="332"/>
      <c r="WWG36" s="332"/>
      <c r="WWH36" s="332"/>
      <c r="WWI36" s="332"/>
      <c r="WWJ36" s="332"/>
      <c r="WWK36" s="332"/>
      <c r="WWL36" s="332"/>
      <c r="WWM36" s="332"/>
      <c r="WWN36" s="332"/>
      <c r="WWO36" s="332"/>
      <c r="WWP36" s="332"/>
      <c r="WWQ36" s="332"/>
      <c r="WWR36" s="332"/>
      <c r="WWS36" s="332"/>
      <c r="WWT36" s="332"/>
      <c r="WWU36" s="332"/>
      <c r="WWV36" s="332"/>
      <c r="WWW36" s="332"/>
      <c r="WWX36" s="332"/>
      <c r="WWY36" s="332"/>
      <c r="WWZ36" s="332"/>
      <c r="WXA36" s="332"/>
      <c r="WXB36" s="332"/>
      <c r="WXC36" s="332"/>
      <c r="WXD36" s="332"/>
      <c r="WXE36" s="332"/>
      <c r="WXF36" s="332"/>
      <c r="WXG36" s="332"/>
      <c r="WXH36" s="332"/>
      <c r="WXI36" s="332"/>
      <c r="WXJ36" s="332"/>
      <c r="WXK36" s="332"/>
      <c r="WXL36" s="332"/>
      <c r="WXM36" s="332"/>
      <c r="WXN36" s="332"/>
      <c r="WXO36" s="332"/>
      <c r="WXP36" s="332"/>
      <c r="WXQ36" s="332"/>
      <c r="WXR36" s="332"/>
      <c r="WXS36" s="332"/>
      <c r="WXT36" s="332"/>
      <c r="WXU36" s="332"/>
      <c r="WXV36" s="332"/>
      <c r="WXW36" s="332"/>
      <c r="WXX36" s="332"/>
      <c r="WXY36" s="332"/>
      <c r="WXZ36" s="332"/>
      <c r="WYA36" s="332"/>
      <c r="WYB36" s="332"/>
      <c r="WYC36" s="332"/>
      <c r="WYD36" s="332"/>
      <c r="WYE36" s="332"/>
      <c r="WYF36" s="332"/>
      <c r="WYG36" s="332"/>
      <c r="WYH36" s="332"/>
      <c r="WYI36" s="332"/>
      <c r="WYJ36" s="332"/>
      <c r="WYK36" s="332"/>
      <c r="WYL36" s="332"/>
      <c r="WYM36" s="332"/>
      <c r="WYN36" s="332"/>
      <c r="WYO36" s="332"/>
      <c r="WYP36" s="332"/>
      <c r="WYQ36" s="332"/>
      <c r="WYR36" s="332"/>
      <c r="WYS36" s="332"/>
      <c r="WYT36" s="332"/>
      <c r="WYU36" s="332"/>
      <c r="WYV36" s="332"/>
      <c r="WYW36" s="332"/>
      <c r="WYX36" s="332"/>
      <c r="WYY36" s="332"/>
      <c r="WYZ36" s="332"/>
      <c r="WZA36" s="332"/>
      <c r="WZB36" s="332"/>
      <c r="WZC36" s="332"/>
      <c r="WZD36" s="332"/>
      <c r="WZE36" s="332"/>
      <c r="WZF36" s="332"/>
      <c r="WZG36" s="332"/>
      <c r="WZH36" s="332"/>
      <c r="WZI36" s="332"/>
      <c r="WZJ36" s="332"/>
      <c r="WZK36" s="332"/>
      <c r="WZL36" s="332"/>
      <c r="WZM36" s="332"/>
      <c r="WZN36" s="332"/>
      <c r="WZO36" s="332"/>
      <c r="WZP36" s="332"/>
      <c r="WZQ36" s="332"/>
      <c r="WZR36" s="332"/>
      <c r="WZS36" s="332"/>
      <c r="WZT36" s="332"/>
      <c r="WZU36" s="332"/>
      <c r="WZV36" s="332"/>
      <c r="WZW36" s="332"/>
      <c r="WZX36" s="332"/>
      <c r="WZY36" s="332"/>
      <c r="WZZ36" s="332"/>
      <c r="XAA36" s="332"/>
      <c r="XAB36" s="332"/>
      <c r="XAC36" s="332"/>
      <c r="XAD36" s="332"/>
      <c r="XAE36" s="332"/>
      <c r="XAF36" s="332"/>
      <c r="XAG36" s="332"/>
      <c r="XAH36" s="332"/>
      <c r="XAI36" s="332"/>
      <c r="XAJ36" s="332"/>
      <c r="XAK36" s="332"/>
      <c r="XAL36" s="332"/>
      <c r="XAM36" s="332"/>
      <c r="XAN36" s="332"/>
      <c r="XAO36" s="332"/>
      <c r="XAP36" s="332"/>
      <c r="XAQ36" s="332"/>
      <c r="XAR36" s="332"/>
      <c r="XAS36" s="332"/>
      <c r="XAT36" s="332"/>
      <c r="XAU36" s="332"/>
      <c r="XAV36" s="332"/>
      <c r="XAW36" s="332"/>
      <c r="XAX36" s="332"/>
      <c r="XAY36" s="332"/>
      <c r="XAZ36" s="332"/>
      <c r="XBA36" s="332"/>
      <c r="XBB36" s="332"/>
      <c r="XBC36" s="332"/>
      <c r="XBD36" s="332"/>
      <c r="XBE36" s="332"/>
      <c r="XBF36" s="332"/>
      <c r="XBG36" s="332"/>
      <c r="XBH36" s="332"/>
      <c r="XBI36" s="332"/>
      <c r="XBJ36" s="332"/>
      <c r="XBK36" s="332"/>
      <c r="XBL36" s="332"/>
      <c r="XBM36" s="332"/>
      <c r="XBN36" s="332"/>
      <c r="XBO36" s="332"/>
      <c r="XBP36" s="332"/>
      <c r="XBQ36" s="332"/>
      <c r="XBR36" s="332"/>
      <c r="XBS36" s="332"/>
      <c r="XBT36" s="332"/>
      <c r="XBU36" s="332"/>
      <c r="XBV36" s="332"/>
      <c r="XBW36" s="332"/>
      <c r="XBX36" s="332"/>
      <c r="XBY36" s="332"/>
      <c r="XBZ36" s="332"/>
      <c r="XCA36" s="332"/>
      <c r="XCB36" s="332"/>
      <c r="XCC36" s="332"/>
      <c r="XCD36" s="332"/>
      <c r="XCE36" s="332"/>
      <c r="XCF36" s="332"/>
      <c r="XCG36" s="332"/>
      <c r="XCH36" s="332"/>
      <c r="XCI36" s="332"/>
      <c r="XCJ36" s="332"/>
      <c r="XCK36" s="332"/>
      <c r="XCL36" s="332"/>
      <c r="XCM36" s="332"/>
      <c r="XCN36" s="332"/>
      <c r="XCO36" s="332"/>
      <c r="XCP36" s="332"/>
      <c r="XCQ36" s="332"/>
      <c r="XCR36" s="332"/>
      <c r="XCS36" s="332"/>
      <c r="XCT36" s="332"/>
      <c r="XCU36" s="332"/>
      <c r="XCV36" s="332"/>
      <c r="XCW36" s="332"/>
      <c r="XCX36" s="332"/>
      <c r="XCY36" s="332"/>
      <c r="XCZ36" s="332"/>
      <c r="XDA36" s="332"/>
      <c r="XDB36" s="332"/>
      <c r="XDC36" s="332"/>
      <c r="XDD36" s="332"/>
      <c r="XDE36" s="332"/>
      <c r="XDF36" s="332"/>
      <c r="XDG36" s="332"/>
      <c r="XDH36" s="332"/>
      <c r="XDI36" s="332"/>
      <c r="XDJ36" s="332"/>
      <c r="XDK36" s="332"/>
      <c r="XDL36" s="332"/>
      <c r="XDM36" s="332"/>
      <c r="XDN36" s="332"/>
      <c r="XDO36" s="332"/>
      <c r="XDP36" s="332"/>
      <c r="XDQ36" s="332"/>
      <c r="XDR36" s="332"/>
      <c r="XDS36" s="332"/>
      <c r="XDT36" s="332"/>
      <c r="XDU36" s="332"/>
      <c r="XDV36" s="332"/>
      <c r="XDW36" s="332"/>
      <c r="XDX36" s="332"/>
      <c r="XDY36" s="332"/>
      <c r="XDZ36" s="332"/>
      <c r="XEA36" s="332"/>
      <c r="XEB36" s="332"/>
      <c r="XEC36" s="332"/>
      <c r="XED36" s="332"/>
      <c r="XEE36" s="332"/>
      <c r="XEF36" s="332"/>
      <c r="XEG36" s="332"/>
      <c r="XEH36" s="332"/>
      <c r="XEI36" s="332"/>
      <c r="XEJ36" s="332"/>
      <c r="XEK36" s="332"/>
      <c r="XEL36" s="332"/>
      <c r="XEM36" s="332"/>
      <c r="XEN36" s="332"/>
      <c r="XEO36" s="332"/>
      <c r="XEP36" s="332"/>
      <c r="XEQ36" s="332"/>
      <c r="XER36" s="332"/>
      <c r="XES36" s="332"/>
      <c r="XET36" s="332"/>
      <c r="XEU36" s="332"/>
      <c r="XEV36" s="332"/>
      <c r="XEW36" s="332"/>
      <c r="XEX36" s="332"/>
      <c r="XEY36" s="332"/>
      <c r="XEZ36" s="332"/>
      <c r="XFA36" s="332"/>
      <c r="XFB36" s="332"/>
      <c r="XFC36" s="332"/>
      <c r="XFD36" s="332"/>
    </row>
    <row r="37" spans="1:16384" s="332" customFormat="1" ht="20.25" customHeight="1" x14ac:dyDescent="0.25">
      <c r="A37"/>
      <c r="B37" s="445"/>
      <c r="C37" s="445"/>
      <c r="D37" s="445"/>
      <c r="E37" s="445"/>
      <c r="F37" s="445"/>
      <c r="G37" s="445"/>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c r="AMK37"/>
      <c r="AML37"/>
      <c r="AMM37"/>
      <c r="AMN37"/>
      <c r="AMO37"/>
      <c r="AMP37"/>
      <c r="AMQ37"/>
      <c r="AMR37"/>
      <c r="AMS37"/>
      <c r="AMT37"/>
      <c r="AMU37"/>
      <c r="AMV37"/>
      <c r="AMW37"/>
      <c r="AMX37"/>
      <c r="AMY37"/>
      <c r="AMZ37"/>
      <c r="ANA37"/>
      <c r="ANB37"/>
      <c r="ANC37"/>
      <c r="AND37"/>
      <c r="ANE37"/>
      <c r="ANF37"/>
      <c r="ANG37"/>
      <c r="ANH37"/>
      <c r="ANI37"/>
      <c r="ANJ37"/>
      <c r="ANK37"/>
      <c r="ANL37"/>
      <c r="ANM37"/>
      <c r="ANN37"/>
      <c r="ANO37"/>
      <c r="ANP37"/>
      <c r="ANQ37"/>
      <c r="ANR37"/>
      <c r="ANS37"/>
      <c r="ANT37"/>
      <c r="ANU37"/>
      <c r="ANV37"/>
      <c r="ANW37"/>
      <c r="ANX37"/>
      <c r="ANY37"/>
      <c r="ANZ37"/>
      <c r="AOA37"/>
      <c r="AOB37"/>
      <c r="AOC37"/>
      <c r="AOD37"/>
      <c r="AOE37"/>
      <c r="AOF37"/>
      <c r="AOG37"/>
      <c r="AOH37"/>
      <c r="AOI37"/>
      <c r="AOJ37"/>
      <c r="AOK37"/>
      <c r="AOL37"/>
      <c r="AOM37"/>
      <c r="AON37"/>
      <c r="AOO37"/>
      <c r="AOP37"/>
      <c r="AOQ37"/>
      <c r="AOR37"/>
      <c r="AOS37"/>
      <c r="AOT37"/>
      <c r="AOU37"/>
      <c r="AOV37"/>
      <c r="AOW37"/>
      <c r="AOX37"/>
      <c r="AOY37"/>
      <c r="AOZ37"/>
      <c r="APA37"/>
      <c r="APB37"/>
      <c r="APC37"/>
      <c r="APD37"/>
      <c r="APE37"/>
      <c r="APF37"/>
      <c r="APG37"/>
      <c r="APH37"/>
      <c r="API37"/>
      <c r="APJ37"/>
      <c r="APK37"/>
      <c r="APL37"/>
      <c r="APM37"/>
      <c r="APN37"/>
      <c r="APO37"/>
      <c r="APP37"/>
      <c r="APQ37"/>
      <c r="APR37"/>
      <c r="APS37"/>
      <c r="APT37"/>
      <c r="APU37"/>
      <c r="APV37"/>
      <c r="APW37"/>
      <c r="APX37"/>
      <c r="APY37"/>
      <c r="APZ37"/>
      <c r="AQA37"/>
      <c r="AQB37"/>
      <c r="AQC37"/>
      <c r="AQD37"/>
      <c r="AQE37"/>
      <c r="AQF37"/>
      <c r="AQG37"/>
      <c r="AQH37"/>
      <c r="AQI37"/>
      <c r="AQJ37"/>
      <c r="AQK37"/>
      <c r="AQL37"/>
      <c r="AQM37"/>
      <c r="AQN37"/>
      <c r="AQO37"/>
      <c r="AQP37"/>
      <c r="AQQ37"/>
      <c r="AQR37"/>
      <c r="AQS37"/>
      <c r="AQT37"/>
      <c r="AQU37"/>
      <c r="AQV37"/>
      <c r="AQW37"/>
      <c r="AQX37"/>
      <c r="AQY37"/>
      <c r="AQZ37"/>
      <c r="ARA37"/>
      <c r="ARB37"/>
      <c r="ARC37"/>
      <c r="ARD37"/>
      <c r="ARE37"/>
      <c r="ARF37"/>
      <c r="ARG37"/>
      <c r="ARH37"/>
      <c r="ARI37"/>
      <c r="ARJ37"/>
      <c r="ARK37"/>
      <c r="ARL37"/>
      <c r="ARM37"/>
      <c r="ARN37"/>
      <c r="ARO37"/>
      <c r="ARP37"/>
      <c r="ARQ37"/>
      <c r="ARR37"/>
      <c r="ARS37"/>
      <c r="ART37"/>
      <c r="ARU37"/>
      <c r="ARV37"/>
      <c r="ARW37"/>
      <c r="ARX37"/>
      <c r="ARY37"/>
      <c r="ARZ37"/>
      <c r="ASA37"/>
      <c r="ASB37"/>
      <c r="ASC37"/>
      <c r="ASD37"/>
      <c r="ASE37"/>
      <c r="ASF37"/>
      <c r="ASG37"/>
      <c r="ASH37"/>
      <c r="ASI37"/>
      <c r="ASJ37"/>
      <c r="ASK37"/>
      <c r="ASL37"/>
      <c r="ASM37"/>
      <c r="ASN37"/>
      <c r="ASO37"/>
      <c r="ASP37"/>
      <c r="ASQ37"/>
      <c r="ASR37"/>
      <c r="ASS37"/>
      <c r="AST37"/>
      <c r="ASU37"/>
      <c r="ASV37"/>
      <c r="ASW37"/>
      <c r="ASX37"/>
      <c r="ASY37"/>
      <c r="ASZ37"/>
      <c r="ATA37"/>
      <c r="ATB37"/>
      <c r="ATC37"/>
      <c r="ATD37"/>
      <c r="ATE37"/>
      <c r="ATF37"/>
      <c r="ATG37"/>
      <c r="ATH37"/>
      <c r="ATI37"/>
      <c r="ATJ37"/>
      <c r="ATK37"/>
      <c r="ATL37"/>
      <c r="ATM37"/>
      <c r="ATN37"/>
      <c r="ATO37"/>
      <c r="ATP37"/>
      <c r="ATQ37"/>
      <c r="ATR37"/>
      <c r="ATS37"/>
      <c r="ATT37"/>
      <c r="ATU37"/>
      <c r="ATV37"/>
      <c r="ATW37"/>
      <c r="ATX37"/>
      <c r="ATY37"/>
      <c r="ATZ37"/>
      <c r="AUA37"/>
      <c r="AUB37"/>
      <c r="AUC37"/>
      <c r="AUD37"/>
      <c r="AUE37"/>
      <c r="AUF37"/>
      <c r="AUG37"/>
      <c r="AUH37"/>
      <c r="AUI37"/>
      <c r="AUJ37"/>
      <c r="AUK37"/>
      <c r="AUL37"/>
      <c r="AUM37"/>
      <c r="AUN37"/>
      <c r="AUO37"/>
      <c r="AUP37"/>
      <c r="AUQ37"/>
      <c r="AUR37"/>
      <c r="AUS37"/>
      <c r="AUT37"/>
      <c r="AUU37"/>
      <c r="AUV37"/>
      <c r="AUW37"/>
      <c r="AUX37"/>
      <c r="AUY37"/>
      <c r="AUZ37"/>
      <c r="AVA37"/>
      <c r="AVB37"/>
      <c r="AVC37"/>
      <c r="AVD37"/>
      <c r="AVE37"/>
      <c r="AVF37"/>
      <c r="AVG37"/>
      <c r="AVH37"/>
      <c r="AVI37"/>
      <c r="AVJ37"/>
      <c r="AVK37"/>
      <c r="AVL37"/>
      <c r="AVM37"/>
      <c r="AVN37"/>
      <c r="AVO37"/>
      <c r="AVP37"/>
      <c r="AVQ37"/>
      <c r="AVR37"/>
      <c r="AVS37"/>
      <c r="AVT37"/>
      <c r="AVU37"/>
      <c r="AVV37"/>
      <c r="AVW37"/>
      <c r="AVX37"/>
      <c r="AVY37"/>
      <c r="AVZ37"/>
      <c r="AWA37"/>
      <c r="AWB37"/>
      <c r="AWC37"/>
      <c r="AWD37"/>
      <c r="AWE37"/>
      <c r="AWF37"/>
      <c r="AWG37"/>
      <c r="AWH37"/>
      <c r="AWI37"/>
      <c r="AWJ37"/>
      <c r="AWK37"/>
      <c r="AWL37"/>
      <c r="AWM37"/>
      <c r="AWN37"/>
      <c r="AWO37"/>
      <c r="AWP37"/>
      <c r="AWQ37"/>
      <c r="AWR37"/>
      <c r="AWS37"/>
      <c r="AWT37"/>
      <c r="AWU37"/>
      <c r="AWV37"/>
      <c r="AWW37"/>
      <c r="AWX37"/>
      <c r="AWY37"/>
      <c r="AWZ37"/>
      <c r="AXA37"/>
      <c r="AXB37"/>
      <c r="AXC37"/>
      <c r="AXD37"/>
      <c r="AXE37"/>
      <c r="AXF37"/>
      <c r="AXG37"/>
      <c r="AXH37"/>
      <c r="AXI37"/>
      <c r="AXJ37"/>
      <c r="AXK37"/>
      <c r="AXL37"/>
      <c r="AXM37"/>
      <c r="AXN37"/>
      <c r="AXO37"/>
      <c r="AXP37"/>
      <c r="AXQ37"/>
      <c r="AXR37"/>
      <c r="AXS37"/>
      <c r="AXT37"/>
      <c r="AXU37"/>
      <c r="AXV37"/>
      <c r="AXW37"/>
      <c r="AXX37"/>
      <c r="AXY37"/>
      <c r="AXZ37"/>
      <c r="AYA37"/>
      <c r="AYB37"/>
      <c r="AYC37"/>
      <c r="AYD37"/>
      <c r="AYE37"/>
      <c r="AYF37"/>
      <c r="AYG37"/>
      <c r="AYH37"/>
      <c r="AYI37"/>
      <c r="AYJ37"/>
      <c r="AYK37"/>
      <c r="AYL37"/>
      <c r="AYM37"/>
      <c r="AYN37"/>
      <c r="AYO37"/>
      <c r="AYP37"/>
      <c r="AYQ37"/>
      <c r="AYR37"/>
      <c r="AYS37"/>
      <c r="AYT37"/>
      <c r="AYU37"/>
      <c r="AYV37"/>
      <c r="AYW37"/>
      <c r="AYX37"/>
      <c r="AYY37"/>
      <c r="AYZ37"/>
      <c r="AZA37"/>
      <c r="AZB37"/>
      <c r="AZC37"/>
      <c r="AZD37"/>
      <c r="AZE37"/>
      <c r="AZF37"/>
      <c r="AZG37"/>
      <c r="AZH37"/>
      <c r="AZI37"/>
      <c r="AZJ37"/>
      <c r="AZK37"/>
      <c r="AZL37"/>
      <c r="AZM37"/>
      <c r="AZN37"/>
      <c r="AZO37"/>
      <c r="AZP37"/>
      <c r="AZQ37"/>
      <c r="AZR37"/>
      <c r="AZS37"/>
      <c r="AZT37"/>
      <c r="AZU37"/>
      <c r="AZV37"/>
      <c r="AZW37"/>
      <c r="AZX37"/>
      <c r="AZY37"/>
      <c r="AZZ37"/>
      <c r="BAA37"/>
      <c r="BAB37"/>
      <c r="BAC37"/>
      <c r="BAD37"/>
      <c r="BAE37"/>
      <c r="BAF37"/>
      <c r="BAG37"/>
      <c r="BAH37"/>
      <c r="BAI37"/>
      <c r="BAJ37"/>
      <c r="BAK37"/>
      <c r="BAL37"/>
      <c r="BAM37"/>
      <c r="BAN37"/>
      <c r="BAO37"/>
      <c r="BAP37"/>
      <c r="BAQ37"/>
      <c r="BAR37"/>
      <c r="BAS37"/>
      <c r="BAT37"/>
      <c r="BAU37"/>
      <c r="BAV37"/>
      <c r="BAW37"/>
      <c r="BAX37"/>
      <c r="BAY37"/>
      <c r="BAZ37"/>
      <c r="BBA37"/>
      <c r="BBB37"/>
      <c r="BBC37"/>
      <c r="BBD37"/>
      <c r="BBE37"/>
      <c r="BBF37"/>
      <c r="BBG37"/>
      <c r="BBH37"/>
      <c r="BBI37"/>
      <c r="BBJ37"/>
      <c r="BBK37"/>
      <c r="BBL37"/>
      <c r="BBM37"/>
      <c r="BBN37"/>
      <c r="BBO37"/>
      <c r="BBP37"/>
      <c r="BBQ37"/>
      <c r="BBR37"/>
      <c r="BBS37"/>
      <c r="BBT37"/>
      <c r="BBU37"/>
      <c r="BBV37"/>
      <c r="BBW37"/>
      <c r="BBX37"/>
      <c r="BBY37"/>
      <c r="BBZ37"/>
      <c r="BCA37"/>
      <c r="BCB37"/>
      <c r="BCC37"/>
      <c r="BCD37"/>
      <c r="BCE37"/>
      <c r="BCF37"/>
      <c r="BCG37"/>
      <c r="BCH37"/>
      <c r="BCI37"/>
      <c r="BCJ37"/>
      <c r="BCK37"/>
      <c r="BCL37"/>
      <c r="BCM37"/>
      <c r="BCN37"/>
      <c r="BCO37"/>
      <c r="BCP37"/>
      <c r="BCQ37"/>
      <c r="BCR37"/>
      <c r="BCS37"/>
      <c r="BCT37"/>
      <c r="BCU37"/>
      <c r="BCV37"/>
      <c r="BCW37"/>
      <c r="BCX37"/>
      <c r="BCY37"/>
      <c r="BCZ37"/>
      <c r="BDA37"/>
      <c r="BDB37"/>
      <c r="BDC37"/>
      <c r="BDD37"/>
      <c r="BDE37"/>
      <c r="BDF37"/>
      <c r="BDG37"/>
      <c r="BDH37"/>
      <c r="BDI37"/>
      <c r="BDJ37"/>
      <c r="BDK37"/>
      <c r="BDL37"/>
      <c r="BDM37"/>
      <c r="BDN37"/>
      <c r="BDO37"/>
      <c r="BDP37"/>
      <c r="BDQ37"/>
      <c r="BDR37"/>
      <c r="BDS37"/>
      <c r="BDT37"/>
      <c r="BDU37"/>
      <c r="BDV37"/>
      <c r="BDW37"/>
      <c r="BDX37"/>
      <c r="BDY37"/>
      <c r="BDZ37"/>
      <c r="BEA37"/>
      <c r="BEB37"/>
      <c r="BEC37"/>
      <c r="BED37"/>
      <c r="BEE37"/>
      <c r="BEF37"/>
      <c r="BEG37"/>
      <c r="BEH37"/>
      <c r="BEI37"/>
      <c r="BEJ37"/>
      <c r="BEK37"/>
      <c r="BEL37"/>
      <c r="BEM37"/>
      <c r="BEN37"/>
      <c r="BEO37"/>
      <c r="BEP37"/>
      <c r="BEQ37"/>
      <c r="BER37"/>
      <c r="BES37"/>
      <c r="BET37"/>
      <c r="BEU37"/>
      <c r="BEV37"/>
      <c r="BEW37"/>
      <c r="BEX37"/>
      <c r="BEY37"/>
      <c r="BEZ37"/>
      <c r="BFA37"/>
      <c r="BFB37"/>
      <c r="BFC37"/>
      <c r="BFD37"/>
      <c r="BFE37"/>
      <c r="BFF37"/>
      <c r="BFG37"/>
      <c r="BFH37"/>
      <c r="BFI37"/>
      <c r="BFJ37"/>
      <c r="BFK37"/>
      <c r="BFL37"/>
      <c r="BFM37"/>
      <c r="BFN37"/>
      <c r="BFO37"/>
      <c r="BFP37"/>
      <c r="BFQ37"/>
      <c r="BFR37"/>
      <c r="BFS37"/>
      <c r="BFT37"/>
      <c r="BFU37"/>
      <c r="BFV37"/>
      <c r="BFW37"/>
      <c r="BFX37"/>
      <c r="BFY37"/>
      <c r="BFZ37"/>
      <c r="BGA37"/>
      <c r="BGB37"/>
      <c r="BGC37"/>
      <c r="BGD37"/>
      <c r="BGE37"/>
      <c r="BGF37"/>
      <c r="BGG37"/>
      <c r="BGH37"/>
      <c r="BGI37"/>
      <c r="BGJ37"/>
      <c r="BGK37"/>
      <c r="BGL37"/>
      <c r="BGM37"/>
      <c r="BGN37"/>
      <c r="BGO37"/>
      <c r="BGP37"/>
      <c r="BGQ37"/>
      <c r="BGR37"/>
      <c r="BGS37"/>
      <c r="BGT37"/>
      <c r="BGU37"/>
      <c r="BGV37"/>
      <c r="BGW37"/>
      <c r="BGX37"/>
      <c r="BGY37"/>
      <c r="BGZ37"/>
      <c r="BHA37"/>
      <c r="BHB37"/>
      <c r="BHC37"/>
      <c r="BHD37"/>
      <c r="BHE37"/>
      <c r="BHF37"/>
      <c r="BHG37"/>
      <c r="BHH37"/>
      <c r="BHI37"/>
      <c r="BHJ37"/>
      <c r="BHK37"/>
      <c r="BHL37"/>
      <c r="BHM37"/>
      <c r="BHN37"/>
      <c r="BHO37"/>
      <c r="BHP37"/>
      <c r="BHQ37"/>
      <c r="BHR37"/>
      <c r="BHS37"/>
      <c r="BHT37"/>
      <c r="BHU37"/>
      <c r="BHV37"/>
      <c r="BHW37"/>
      <c r="BHX37"/>
      <c r="BHY37"/>
      <c r="BHZ37"/>
      <c r="BIA37"/>
      <c r="BIB37"/>
      <c r="BIC37"/>
      <c r="BID37"/>
      <c r="BIE37"/>
      <c r="BIF37"/>
      <c r="BIG37"/>
      <c r="BIH37"/>
      <c r="BII37"/>
      <c r="BIJ37"/>
      <c r="BIK37"/>
      <c r="BIL37"/>
      <c r="BIM37"/>
      <c r="BIN37"/>
      <c r="BIO37"/>
      <c r="BIP37"/>
      <c r="BIQ37"/>
      <c r="BIR37"/>
      <c r="BIS37"/>
      <c r="BIT37"/>
      <c r="BIU37"/>
      <c r="BIV37"/>
      <c r="BIW37"/>
      <c r="BIX37"/>
      <c r="BIY37"/>
      <c r="BIZ37"/>
      <c r="BJA37"/>
      <c r="BJB37"/>
      <c r="BJC37"/>
      <c r="BJD37"/>
      <c r="BJE37"/>
      <c r="BJF37"/>
      <c r="BJG37"/>
      <c r="BJH37"/>
      <c r="BJI37"/>
      <c r="BJJ37"/>
      <c r="BJK37"/>
      <c r="BJL37"/>
      <c r="BJM37"/>
      <c r="BJN37"/>
      <c r="BJO37"/>
      <c r="BJP37"/>
      <c r="BJQ37"/>
      <c r="BJR37"/>
      <c r="BJS37"/>
      <c r="BJT37"/>
      <c r="BJU37"/>
      <c r="BJV37"/>
      <c r="BJW37"/>
      <c r="BJX37"/>
      <c r="BJY37"/>
      <c r="BJZ37"/>
      <c r="BKA37"/>
      <c r="BKB37"/>
      <c r="BKC37"/>
      <c r="BKD37"/>
      <c r="BKE37"/>
      <c r="BKF37"/>
      <c r="BKG37"/>
      <c r="BKH37"/>
      <c r="BKI37"/>
      <c r="BKJ37"/>
      <c r="BKK37"/>
      <c r="BKL37"/>
      <c r="BKM37"/>
      <c r="BKN37"/>
      <c r="BKO37"/>
      <c r="BKP37"/>
      <c r="BKQ37"/>
      <c r="BKR37"/>
      <c r="BKS37"/>
      <c r="BKT37"/>
      <c r="BKU37"/>
      <c r="BKV37"/>
      <c r="BKW37"/>
      <c r="BKX37"/>
      <c r="BKY37"/>
      <c r="BKZ37"/>
      <c r="BLA37"/>
      <c r="BLB37"/>
      <c r="BLC37"/>
      <c r="BLD37"/>
      <c r="BLE37"/>
      <c r="BLF37"/>
      <c r="BLG37"/>
      <c r="BLH37"/>
      <c r="BLI37"/>
      <c r="BLJ37"/>
      <c r="BLK37"/>
      <c r="BLL37"/>
      <c r="BLM37"/>
      <c r="BLN37"/>
      <c r="BLO37"/>
      <c r="BLP37"/>
      <c r="BLQ37"/>
      <c r="BLR37"/>
      <c r="BLS37"/>
      <c r="BLT37"/>
      <c r="BLU37"/>
      <c r="BLV37"/>
      <c r="BLW37"/>
      <c r="BLX37"/>
      <c r="BLY37"/>
      <c r="BLZ37"/>
      <c r="BMA37"/>
      <c r="BMB37"/>
      <c r="BMC37"/>
      <c r="BMD37"/>
      <c r="BME37"/>
      <c r="BMF37"/>
      <c r="BMG37"/>
      <c r="BMH37"/>
      <c r="BMI37"/>
      <c r="BMJ37"/>
      <c r="BMK37"/>
      <c r="BML37"/>
      <c r="BMM37"/>
      <c r="BMN37"/>
      <c r="BMO37"/>
      <c r="BMP37"/>
      <c r="BMQ37"/>
      <c r="BMR37"/>
      <c r="BMS37"/>
      <c r="BMT37"/>
      <c r="BMU37"/>
      <c r="BMV37"/>
      <c r="BMW37"/>
      <c r="BMX37"/>
      <c r="BMY37"/>
      <c r="BMZ37"/>
      <c r="BNA37"/>
      <c r="BNB37"/>
      <c r="BNC37"/>
      <c r="BND37"/>
      <c r="BNE37"/>
      <c r="BNF37"/>
      <c r="BNG37"/>
      <c r="BNH37"/>
      <c r="BNI37"/>
      <c r="BNJ37"/>
      <c r="BNK37"/>
      <c r="BNL37"/>
      <c r="BNM37"/>
      <c r="BNN37"/>
      <c r="BNO37"/>
      <c r="BNP37"/>
      <c r="BNQ37"/>
      <c r="BNR37"/>
      <c r="BNS37"/>
      <c r="BNT37"/>
      <c r="BNU37"/>
      <c r="BNV37"/>
      <c r="BNW37"/>
      <c r="BNX37"/>
      <c r="BNY37"/>
      <c r="BNZ37"/>
      <c r="BOA37"/>
      <c r="BOB37"/>
      <c r="BOC37"/>
      <c r="BOD37"/>
      <c r="BOE37"/>
      <c r="BOF37"/>
      <c r="BOG37"/>
      <c r="BOH37"/>
      <c r="BOI37"/>
      <c r="BOJ37"/>
      <c r="BOK37"/>
      <c r="BOL37"/>
      <c r="BOM37"/>
      <c r="BON37"/>
      <c r="BOO37"/>
      <c r="BOP37"/>
      <c r="BOQ37"/>
      <c r="BOR37"/>
      <c r="BOS37"/>
      <c r="BOT37"/>
      <c r="BOU37"/>
      <c r="BOV37"/>
      <c r="BOW37"/>
      <c r="BOX37"/>
      <c r="BOY37"/>
      <c r="BOZ37"/>
      <c r="BPA37"/>
      <c r="BPB37"/>
      <c r="BPC37"/>
      <c r="BPD37"/>
      <c r="BPE37"/>
      <c r="BPF37"/>
      <c r="BPG37"/>
      <c r="BPH37"/>
      <c r="BPI37"/>
      <c r="BPJ37"/>
      <c r="BPK37"/>
      <c r="BPL37"/>
      <c r="BPM37"/>
      <c r="BPN37"/>
      <c r="BPO37"/>
      <c r="BPP37"/>
      <c r="BPQ37"/>
      <c r="BPR37"/>
      <c r="BPS37"/>
      <c r="BPT37"/>
      <c r="BPU37"/>
      <c r="BPV37"/>
      <c r="BPW37"/>
      <c r="BPX37"/>
      <c r="BPY37"/>
      <c r="BPZ37"/>
      <c r="BQA37"/>
      <c r="BQB37"/>
      <c r="BQC37"/>
      <c r="BQD37"/>
      <c r="BQE37"/>
      <c r="BQF37"/>
      <c r="BQG37"/>
      <c r="BQH37"/>
      <c r="BQI37"/>
      <c r="BQJ37"/>
      <c r="BQK37"/>
      <c r="BQL37"/>
      <c r="BQM37"/>
      <c r="BQN37"/>
      <c r="BQO37"/>
      <c r="BQP37"/>
      <c r="BQQ37"/>
      <c r="BQR37"/>
      <c r="BQS37"/>
      <c r="BQT37"/>
      <c r="BQU37"/>
      <c r="BQV37"/>
      <c r="BQW37"/>
      <c r="BQX37"/>
      <c r="BQY37"/>
      <c r="BQZ37"/>
      <c r="BRA37"/>
      <c r="BRB37"/>
      <c r="BRC37"/>
      <c r="BRD37"/>
      <c r="BRE37"/>
      <c r="BRF37"/>
      <c r="BRG37"/>
      <c r="BRH37"/>
      <c r="BRI37"/>
      <c r="BRJ37"/>
      <c r="BRK37"/>
      <c r="BRL37"/>
      <c r="BRM37"/>
      <c r="BRN37"/>
      <c r="BRO37"/>
      <c r="BRP37"/>
      <c r="BRQ37"/>
      <c r="BRR37"/>
      <c r="BRS37"/>
      <c r="BRT37"/>
      <c r="BRU37"/>
      <c r="BRV37"/>
      <c r="BRW37"/>
      <c r="BRX37"/>
      <c r="BRY37"/>
      <c r="BRZ37"/>
      <c r="BSA37"/>
      <c r="BSB37"/>
      <c r="BSC37"/>
      <c r="BSD37"/>
      <c r="BSE37"/>
      <c r="BSF37"/>
      <c r="BSG37"/>
      <c r="BSH37"/>
      <c r="BSI37"/>
      <c r="BSJ37"/>
      <c r="BSK37"/>
      <c r="BSL37"/>
      <c r="BSM37"/>
      <c r="BSN37"/>
      <c r="BSO37"/>
      <c r="BSP37"/>
      <c r="BSQ37"/>
      <c r="BSR37"/>
      <c r="BSS37"/>
      <c r="BST37"/>
      <c r="BSU37"/>
      <c r="BSV37"/>
      <c r="BSW37"/>
      <c r="BSX37"/>
      <c r="BSY37"/>
      <c r="BSZ37"/>
      <c r="BTA37"/>
      <c r="BTB37"/>
      <c r="BTC37"/>
      <c r="BTD37"/>
      <c r="BTE37"/>
      <c r="BTF37"/>
      <c r="BTG37"/>
      <c r="BTH37"/>
      <c r="BTI37"/>
      <c r="BTJ37"/>
      <c r="BTK37"/>
      <c r="BTL37"/>
      <c r="BTM37"/>
      <c r="BTN37"/>
      <c r="BTO37"/>
      <c r="BTP37"/>
      <c r="BTQ37"/>
      <c r="BTR37"/>
      <c r="BTS37"/>
      <c r="BTT37"/>
      <c r="BTU37"/>
      <c r="BTV37"/>
      <c r="BTW37"/>
      <c r="BTX37"/>
      <c r="BTY37"/>
      <c r="BTZ37"/>
      <c r="BUA37"/>
      <c r="BUB37"/>
      <c r="BUC37"/>
      <c r="BUD37"/>
      <c r="BUE37"/>
      <c r="BUF37"/>
      <c r="BUG37"/>
      <c r="BUH37"/>
      <c r="BUI37"/>
      <c r="BUJ37"/>
      <c r="BUK37"/>
      <c r="BUL37"/>
      <c r="BUM37"/>
      <c r="BUN37"/>
      <c r="BUO37"/>
      <c r="BUP37"/>
      <c r="BUQ37"/>
      <c r="BUR37"/>
      <c r="BUS37"/>
      <c r="BUT37"/>
      <c r="BUU37"/>
      <c r="BUV37"/>
      <c r="BUW37"/>
      <c r="BUX37"/>
      <c r="BUY37"/>
      <c r="BUZ37"/>
      <c r="BVA37"/>
      <c r="BVB37"/>
      <c r="BVC37"/>
      <c r="BVD37"/>
      <c r="BVE37"/>
      <c r="BVF37"/>
      <c r="BVG37"/>
      <c r="BVH37"/>
      <c r="BVI37"/>
      <c r="BVJ37"/>
      <c r="BVK37"/>
      <c r="BVL37"/>
      <c r="BVM37"/>
      <c r="BVN37"/>
      <c r="BVO37"/>
      <c r="BVP37"/>
      <c r="BVQ37"/>
      <c r="BVR37"/>
      <c r="BVS37"/>
      <c r="BVT37"/>
      <c r="BVU37"/>
      <c r="BVV37"/>
      <c r="BVW37"/>
      <c r="BVX37"/>
      <c r="BVY37"/>
      <c r="BVZ37"/>
      <c r="BWA37"/>
      <c r="BWB37"/>
      <c r="BWC37"/>
      <c r="BWD37"/>
      <c r="BWE37"/>
      <c r="BWF37"/>
      <c r="BWG37"/>
      <c r="BWH37"/>
      <c r="BWI37"/>
      <c r="BWJ37"/>
      <c r="BWK37"/>
      <c r="BWL37"/>
      <c r="BWM37"/>
      <c r="BWN37"/>
      <c r="BWO37"/>
      <c r="BWP37"/>
      <c r="BWQ37"/>
      <c r="BWR37"/>
      <c r="BWS37"/>
      <c r="BWT37"/>
      <c r="BWU37"/>
      <c r="BWV37"/>
      <c r="BWW37"/>
      <c r="BWX37"/>
      <c r="BWY37"/>
      <c r="BWZ37"/>
      <c r="BXA37"/>
      <c r="BXB37"/>
      <c r="BXC37"/>
      <c r="BXD37"/>
      <c r="BXE37"/>
      <c r="BXF37"/>
      <c r="BXG37"/>
      <c r="BXH37"/>
      <c r="BXI37"/>
      <c r="BXJ37"/>
      <c r="BXK37"/>
      <c r="BXL37"/>
      <c r="BXM37"/>
      <c r="BXN37"/>
      <c r="BXO37"/>
      <c r="BXP37"/>
      <c r="BXQ37"/>
      <c r="BXR37"/>
      <c r="BXS37"/>
      <c r="BXT37"/>
      <c r="BXU37"/>
      <c r="BXV37"/>
      <c r="BXW37"/>
      <c r="BXX37"/>
      <c r="BXY37"/>
      <c r="BXZ37"/>
      <c r="BYA37"/>
      <c r="BYB37"/>
      <c r="BYC37"/>
      <c r="BYD37"/>
      <c r="BYE37"/>
      <c r="BYF37"/>
      <c r="BYG37"/>
      <c r="BYH37"/>
      <c r="BYI37"/>
      <c r="BYJ37"/>
      <c r="BYK37"/>
      <c r="BYL37"/>
      <c r="BYM37"/>
      <c r="BYN37"/>
      <c r="BYO37"/>
      <c r="BYP37"/>
      <c r="BYQ37"/>
      <c r="BYR37"/>
      <c r="BYS37"/>
      <c r="BYT37"/>
      <c r="BYU37"/>
      <c r="BYV37"/>
      <c r="BYW37"/>
      <c r="BYX37"/>
      <c r="BYY37"/>
      <c r="BYZ37"/>
      <c r="BZA37"/>
      <c r="BZB37"/>
      <c r="BZC37"/>
      <c r="BZD37"/>
      <c r="BZE37"/>
      <c r="BZF37"/>
      <c r="BZG37"/>
      <c r="BZH37"/>
      <c r="BZI37"/>
      <c r="BZJ37"/>
      <c r="BZK37"/>
      <c r="BZL37"/>
      <c r="BZM37"/>
      <c r="BZN37"/>
      <c r="BZO37"/>
      <c r="BZP37"/>
      <c r="BZQ37"/>
      <c r="BZR37"/>
      <c r="BZS37"/>
      <c r="BZT37"/>
      <c r="BZU37"/>
      <c r="BZV37"/>
      <c r="BZW37"/>
      <c r="BZX37"/>
      <c r="BZY37"/>
      <c r="BZZ37"/>
      <c r="CAA37"/>
      <c r="CAB37"/>
      <c r="CAC37"/>
      <c r="CAD37"/>
      <c r="CAE37"/>
      <c r="CAF37"/>
      <c r="CAG37"/>
      <c r="CAH37"/>
      <c r="CAI37"/>
      <c r="CAJ37"/>
      <c r="CAK37"/>
      <c r="CAL37"/>
      <c r="CAM37"/>
      <c r="CAN37"/>
      <c r="CAO37"/>
      <c r="CAP37"/>
      <c r="CAQ37"/>
      <c r="CAR37"/>
      <c r="CAS37"/>
      <c r="CAT37"/>
      <c r="CAU37"/>
      <c r="CAV37"/>
      <c r="CAW37"/>
      <c r="CAX37"/>
      <c r="CAY37"/>
      <c r="CAZ37"/>
      <c r="CBA37"/>
      <c r="CBB37"/>
      <c r="CBC37"/>
      <c r="CBD37"/>
      <c r="CBE37"/>
      <c r="CBF37"/>
      <c r="CBG37"/>
      <c r="CBH37"/>
      <c r="CBI37"/>
      <c r="CBJ37"/>
      <c r="CBK37"/>
      <c r="CBL37"/>
      <c r="CBM37"/>
      <c r="CBN37"/>
      <c r="CBO37"/>
      <c r="CBP37"/>
      <c r="CBQ37"/>
      <c r="CBR37"/>
      <c r="CBS37"/>
      <c r="CBT37"/>
      <c r="CBU37"/>
      <c r="CBV37"/>
      <c r="CBW37"/>
      <c r="CBX37"/>
      <c r="CBY37"/>
      <c r="CBZ37"/>
      <c r="CCA37"/>
      <c r="CCB37"/>
      <c r="CCC37"/>
      <c r="CCD37"/>
      <c r="CCE37"/>
      <c r="CCF37"/>
      <c r="CCG37"/>
      <c r="CCH37"/>
      <c r="CCI37"/>
      <c r="CCJ37"/>
      <c r="CCK37"/>
      <c r="CCL37"/>
      <c r="CCM37"/>
      <c r="CCN37"/>
      <c r="CCO37"/>
      <c r="CCP37"/>
      <c r="CCQ37"/>
      <c r="CCR37"/>
      <c r="CCS37"/>
      <c r="CCT37"/>
      <c r="CCU37"/>
      <c r="CCV37"/>
      <c r="CCW37"/>
      <c r="CCX37"/>
      <c r="CCY37"/>
      <c r="CCZ37"/>
      <c r="CDA37"/>
      <c r="CDB37"/>
      <c r="CDC37"/>
      <c r="CDD37"/>
      <c r="CDE37"/>
      <c r="CDF37"/>
      <c r="CDG37"/>
      <c r="CDH37"/>
      <c r="CDI37"/>
      <c r="CDJ37"/>
      <c r="CDK37"/>
      <c r="CDL37"/>
      <c r="CDM37"/>
      <c r="CDN37"/>
      <c r="CDO37"/>
      <c r="CDP37"/>
      <c r="CDQ37"/>
      <c r="CDR37"/>
      <c r="CDS37"/>
      <c r="CDT37"/>
      <c r="CDU37"/>
      <c r="CDV37"/>
      <c r="CDW37"/>
      <c r="CDX37"/>
      <c r="CDY37"/>
      <c r="CDZ37"/>
      <c r="CEA37"/>
      <c r="CEB37"/>
      <c r="CEC37"/>
      <c r="CED37"/>
      <c r="CEE37"/>
      <c r="CEF37"/>
      <c r="CEG37"/>
      <c r="CEH37"/>
      <c r="CEI37"/>
      <c r="CEJ37"/>
      <c r="CEK37"/>
      <c r="CEL37"/>
      <c r="CEM37"/>
      <c r="CEN37"/>
      <c r="CEO37"/>
      <c r="CEP37"/>
      <c r="CEQ37"/>
      <c r="CER37"/>
      <c r="CES37"/>
      <c r="CET37"/>
      <c r="CEU37"/>
      <c r="CEV37"/>
      <c r="CEW37"/>
      <c r="CEX37"/>
      <c r="CEY37"/>
      <c r="CEZ37"/>
      <c r="CFA37"/>
      <c r="CFB37"/>
      <c r="CFC37"/>
      <c r="CFD37"/>
      <c r="CFE37"/>
      <c r="CFF37"/>
      <c r="CFG37"/>
      <c r="CFH37"/>
      <c r="CFI37"/>
      <c r="CFJ37"/>
      <c r="CFK37"/>
      <c r="CFL37"/>
      <c r="CFM37"/>
      <c r="CFN37"/>
      <c r="CFO37"/>
      <c r="CFP37"/>
      <c r="CFQ37"/>
      <c r="CFR37"/>
      <c r="CFS37"/>
      <c r="CFT37"/>
      <c r="CFU37"/>
      <c r="CFV37"/>
      <c r="CFW37"/>
      <c r="CFX37"/>
      <c r="CFY37"/>
      <c r="CFZ37"/>
      <c r="CGA37"/>
      <c r="CGB37"/>
      <c r="CGC37"/>
      <c r="CGD37"/>
      <c r="CGE37"/>
      <c r="CGF37"/>
      <c r="CGG37"/>
      <c r="CGH37"/>
      <c r="CGI37"/>
      <c r="CGJ37"/>
      <c r="CGK37"/>
      <c r="CGL37"/>
      <c r="CGM37"/>
      <c r="CGN37"/>
      <c r="CGO37"/>
      <c r="CGP37"/>
      <c r="CGQ37"/>
      <c r="CGR37"/>
      <c r="CGS37"/>
      <c r="CGT37"/>
      <c r="CGU37"/>
      <c r="CGV37"/>
      <c r="CGW37"/>
      <c r="CGX37"/>
      <c r="CGY37"/>
      <c r="CGZ37"/>
      <c r="CHA37"/>
      <c r="CHB37"/>
      <c r="CHC37"/>
      <c r="CHD37"/>
      <c r="CHE37"/>
      <c r="CHF37"/>
      <c r="CHG37"/>
      <c r="CHH37"/>
      <c r="CHI37"/>
      <c r="CHJ37"/>
      <c r="CHK37"/>
      <c r="CHL37"/>
      <c r="CHM37"/>
      <c r="CHN37"/>
      <c r="CHO37"/>
      <c r="CHP37"/>
      <c r="CHQ37"/>
      <c r="CHR37"/>
      <c r="CHS37"/>
      <c r="CHT37"/>
      <c r="CHU37"/>
      <c r="CHV37"/>
      <c r="CHW37"/>
      <c r="CHX37"/>
      <c r="CHY37"/>
      <c r="CHZ37"/>
      <c r="CIA37"/>
      <c r="CIB37"/>
      <c r="CIC37"/>
      <c r="CID37"/>
      <c r="CIE37"/>
      <c r="CIF37"/>
      <c r="CIG37"/>
      <c r="CIH37"/>
      <c r="CII37"/>
      <c r="CIJ37"/>
      <c r="CIK37"/>
      <c r="CIL37"/>
      <c r="CIM37"/>
      <c r="CIN37"/>
      <c r="CIO37"/>
      <c r="CIP37"/>
      <c r="CIQ37"/>
      <c r="CIR37"/>
      <c r="CIS37"/>
      <c r="CIT37"/>
      <c r="CIU37"/>
      <c r="CIV37"/>
      <c r="CIW37"/>
      <c r="CIX37"/>
      <c r="CIY37"/>
      <c r="CIZ37"/>
      <c r="CJA37"/>
      <c r="CJB37"/>
      <c r="CJC37"/>
      <c r="CJD37"/>
      <c r="CJE37"/>
      <c r="CJF37"/>
      <c r="CJG37"/>
      <c r="CJH37"/>
      <c r="CJI37"/>
      <c r="CJJ37"/>
      <c r="CJK37"/>
      <c r="CJL37"/>
      <c r="CJM37"/>
      <c r="CJN37"/>
      <c r="CJO37"/>
      <c r="CJP37"/>
      <c r="CJQ37"/>
      <c r="CJR37"/>
      <c r="CJS37"/>
      <c r="CJT37"/>
      <c r="CJU37"/>
      <c r="CJV37"/>
      <c r="CJW37"/>
      <c r="CJX37"/>
      <c r="CJY37"/>
      <c r="CJZ37"/>
      <c r="CKA37"/>
      <c r="CKB37"/>
      <c r="CKC37"/>
      <c r="CKD37"/>
      <c r="CKE37"/>
      <c r="CKF37"/>
      <c r="CKG37"/>
      <c r="CKH37"/>
      <c r="CKI37"/>
      <c r="CKJ37"/>
      <c r="CKK37"/>
      <c r="CKL37"/>
      <c r="CKM37"/>
      <c r="CKN37"/>
      <c r="CKO37"/>
      <c r="CKP37"/>
      <c r="CKQ37"/>
      <c r="CKR37"/>
      <c r="CKS37"/>
      <c r="CKT37"/>
      <c r="CKU37"/>
      <c r="CKV37"/>
      <c r="CKW37"/>
      <c r="CKX37"/>
      <c r="CKY37"/>
      <c r="CKZ37"/>
      <c r="CLA37"/>
      <c r="CLB37"/>
      <c r="CLC37"/>
      <c r="CLD37"/>
      <c r="CLE37"/>
      <c r="CLF37"/>
      <c r="CLG37"/>
      <c r="CLH37"/>
      <c r="CLI37"/>
      <c r="CLJ37"/>
      <c r="CLK37"/>
      <c r="CLL37"/>
      <c r="CLM37"/>
      <c r="CLN37"/>
      <c r="CLO37"/>
      <c r="CLP37"/>
      <c r="CLQ37"/>
      <c r="CLR37"/>
      <c r="CLS37"/>
      <c r="CLT37"/>
      <c r="CLU37"/>
      <c r="CLV37"/>
      <c r="CLW37"/>
      <c r="CLX37"/>
      <c r="CLY37"/>
      <c r="CLZ37"/>
      <c r="CMA37"/>
      <c r="CMB37"/>
      <c r="CMC37"/>
      <c r="CMD37"/>
      <c r="CME37"/>
      <c r="CMF37"/>
      <c r="CMG37"/>
      <c r="CMH37"/>
      <c r="CMI37"/>
      <c r="CMJ37"/>
      <c r="CMK37"/>
      <c r="CML37"/>
      <c r="CMM37"/>
      <c r="CMN37"/>
      <c r="CMO37"/>
      <c r="CMP37"/>
      <c r="CMQ37"/>
      <c r="CMR37"/>
      <c r="CMS37"/>
      <c r="CMT37"/>
      <c r="CMU37"/>
      <c r="CMV37"/>
      <c r="CMW37"/>
      <c r="CMX37"/>
      <c r="CMY37"/>
      <c r="CMZ37"/>
      <c r="CNA37"/>
      <c r="CNB37"/>
      <c r="CNC37"/>
      <c r="CND37"/>
      <c r="CNE37"/>
      <c r="CNF37"/>
      <c r="CNG37"/>
      <c r="CNH37"/>
      <c r="CNI37"/>
      <c r="CNJ37"/>
      <c r="CNK37"/>
      <c r="CNL37"/>
      <c r="CNM37"/>
      <c r="CNN37"/>
      <c r="CNO37"/>
      <c r="CNP37"/>
      <c r="CNQ37"/>
      <c r="CNR37"/>
      <c r="CNS37"/>
      <c r="CNT37"/>
      <c r="CNU37"/>
      <c r="CNV37"/>
      <c r="CNW37"/>
      <c r="CNX37"/>
      <c r="CNY37"/>
      <c r="CNZ37"/>
      <c r="COA37"/>
      <c r="COB37"/>
      <c r="COC37"/>
      <c r="COD37"/>
      <c r="COE37"/>
      <c r="COF37"/>
      <c r="COG37"/>
      <c r="COH37"/>
      <c r="COI37"/>
      <c r="COJ37"/>
      <c r="COK37"/>
      <c r="COL37"/>
      <c r="COM37"/>
      <c r="CON37"/>
      <c r="COO37"/>
      <c r="COP37"/>
      <c r="COQ37"/>
      <c r="COR37"/>
      <c r="COS37"/>
      <c r="COT37"/>
      <c r="COU37"/>
      <c r="COV37"/>
      <c r="COW37"/>
      <c r="COX37"/>
      <c r="COY37"/>
      <c r="COZ37"/>
      <c r="CPA37"/>
      <c r="CPB37"/>
      <c r="CPC37"/>
      <c r="CPD37"/>
      <c r="CPE37"/>
      <c r="CPF37"/>
      <c r="CPG37"/>
      <c r="CPH37"/>
      <c r="CPI37"/>
      <c r="CPJ37"/>
      <c r="CPK37"/>
      <c r="CPL37"/>
      <c r="CPM37"/>
      <c r="CPN37"/>
      <c r="CPO37"/>
      <c r="CPP37"/>
      <c r="CPQ37"/>
      <c r="CPR37"/>
      <c r="CPS37"/>
      <c r="CPT37"/>
      <c r="CPU37"/>
      <c r="CPV37"/>
      <c r="CPW37"/>
      <c r="CPX37"/>
      <c r="CPY37"/>
      <c r="CPZ37"/>
      <c r="CQA37"/>
      <c r="CQB37"/>
      <c r="CQC37"/>
      <c r="CQD37"/>
      <c r="CQE37"/>
      <c r="CQF37"/>
      <c r="CQG37"/>
      <c r="CQH37"/>
      <c r="CQI37"/>
      <c r="CQJ37"/>
      <c r="CQK37"/>
      <c r="CQL37"/>
      <c r="CQM37"/>
      <c r="CQN37"/>
      <c r="CQO37"/>
      <c r="CQP37"/>
      <c r="CQQ37"/>
      <c r="CQR37"/>
      <c r="CQS37"/>
      <c r="CQT37"/>
      <c r="CQU37"/>
      <c r="CQV37"/>
      <c r="CQW37"/>
      <c r="CQX37"/>
      <c r="CQY37"/>
      <c r="CQZ37"/>
      <c r="CRA37"/>
      <c r="CRB37"/>
      <c r="CRC37"/>
      <c r="CRD37"/>
      <c r="CRE37"/>
      <c r="CRF37"/>
      <c r="CRG37"/>
      <c r="CRH37"/>
      <c r="CRI37"/>
      <c r="CRJ37"/>
      <c r="CRK37"/>
      <c r="CRL37"/>
      <c r="CRM37"/>
      <c r="CRN37"/>
      <c r="CRO37"/>
      <c r="CRP37"/>
      <c r="CRQ37"/>
      <c r="CRR37"/>
      <c r="CRS37"/>
      <c r="CRT37"/>
      <c r="CRU37"/>
      <c r="CRV37"/>
      <c r="CRW37"/>
      <c r="CRX37"/>
      <c r="CRY37"/>
      <c r="CRZ37"/>
      <c r="CSA37"/>
      <c r="CSB37"/>
      <c r="CSC37"/>
      <c r="CSD37"/>
      <c r="CSE37"/>
      <c r="CSF37"/>
      <c r="CSG37"/>
      <c r="CSH37"/>
      <c r="CSI37"/>
      <c r="CSJ37"/>
      <c r="CSK37"/>
      <c r="CSL37"/>
      <c r="CSM37"/>
      <c r="CSN37"/>
      <c r="CSO37"/>
      <c r="CSP37"/>
      <c r="CSQ37"/>
      <c r="CSR37"/>
      <c r="CSS37"/>
      <c r="CST37"/>
      <c r="CSU37"/>
      <c r="CSV37"/>
      <c r="CSW37"/>
      <c r="CSX37"/>
      <c r="CSY37"/>
      <c r="CSZ37"/>
      <c r="CTA37"/>
      <c r="CTB37"/>
      <c r="CTC37"/>
      <c r="CTD37"/>
      <c r="CTE37"/>
      <c r="CTF37"/>
      <c r="CTG37"/>
      <c r="CTH37"/>
      <c r="CTI37"/>
      <c r="CTJ37"/>
      <c r="CTK37"/>
      <c r="CTL37"/>
      <c r="CTM37"/>
      <c r="CTN37"/>
      <c r="CTO37"/>
      <c r="CTP37"/>
      <c r="CTQ37"/>
      <c r="CTR37"/>
      <c r="CTS37"/>
      <c r="CTT37"/>
      <c r="CTU37"/>
      <c r="CTV37"/>
      <c r="CTW37"/>
      <c r="CTX37"/>
      <c r="CTY37"/>
      <c r="CTZ37"/>
      <c r="CUA37"/>
      <c r="CUB37"/>
      <c r="CUC37"/>
      <c r="CUD37"/>
      <c r="CUE37"/>
      <c r="CUF37"/>
      <c r="CUG37"/>
      <c r="CUH37"/>
      <c r="CUI37"/>
      <c r="CUJ37"/>
      <c r="CUK37"/>
      <c r="CUL37"/>
      <c r="CUM37"/>
      <c r="CUN37"/>
      <c r="CUO37"/>
      <c r="CUP37"/>
      <c r="CUQ37"/>
      <c r="CUR37"/>
      <c r="CUS37"/>
      <c r="CUT37"/>
      <c r="CUU37"/>
      <c r="CUV37"/>
      <c r="CUW37"/>
      <c r="CUX37"/>
      <c r="CUY37"/>
      <c r="CUZ37"/>
      <c r="CVA37"/>
      <c r="CVB37"/>
      <c r="CVC37"/>
      <c r="CVD37"/>
      <c r="CVE37"/>
      <c r="CVF37"/>
      <c r="CVG37"/>
      <c r="CVH37"/>
      <c r="CVI37"/>
      <c r="CVJ37"/>
      <c r="CVK37"/>
      <c r="CVL37"/>
      <c r="CVM37"/>
      <c r="CVN37"/>
      <c r="CVO37"/>
      <c r="CVP37"/>
      <c r="CVQ37"/>
      <c r="CVR37"/>
      <c r="CVS37"/>
      <c r="CVT37"/>
      <c r="CVU37"/>
      <c r="CVV37"/>
      <c r="CVW37"/>
      <c r="CVX37"/>
      <c r="CVY37"/>
      <c r="CVZ37"/>
      <c r="CWA37"/>
      <c r="CWB37"/>
      <c r="CWC37"/>
      <c r="CWD37"/>
      <c r="CWE37"/>
      <c r="CWF37"/>
      <c r="CWG37"/>
      <c r="CWH37"/>
      <c r="CWI37"/>
      <c r="CWJ37"/>
      <c r="CWK37"/>
      <c r="CWL37"/>
      <c r="CWM37"/>
      <c r="CWN37"/>
      <c r="CWO37"/>
      <c r="CWP37"/>
      <c r="CWQ37"/>
      <c r="CWR37"/>
      <c r="CWS37"/>
      <c r="CWT37"/>
      <c r="CWU37"/>
      <c r="CWV37"/>
      <c r="CWW37"/>
      <c r="CWX37"/>
      <c r="CWY37"/>
      <c r="CWZ37"/>
      <c r="CXA37"/>
      <c r="CXB37"/>
      <c r="CXC37"/>
      <c r="CXD37"/>
      <c r="CXE37"/>
      <c r="CXF37"/>
      <c r="CXG37"/>
      <c r="CXH37"/>
      <c r="CXI37"/>
      <c r="CXJ37"/>
      <c r="CXK37"/>
      <c r="CXL37"/>
      <c r="CXM37"/>
      <c r="CXN37"/>
      <c r="CXO37"/>
      <c r="CXP37"/>
      <c r="CXQ37"/>
      <c r="CXR37"/>
      <c r="CXS37"/>
      <c r="CXT37"/>
      <c r="CXU37"/>
      <c r="CXV37"/>
      <c r="CXW37"/>
      <c r="CXX37"/>
      <c r="CXY37"/>
      <c r="CXZ37"/>
      <c r="CYA37"/>
      <c r="CYB37"/>
      <c r="CYC37"/>
      <c r="CYD37"/>
      <c r="CYE37"/>
      <c r="CYF37"/>
      <c r="CYG37"/>
      <c r="CYH37"/>
      <c r="CYI37"/>
      <c r="CYJ37"/>
      <c r="CYK37"/>
      <c r="CYL37"/>
      <c r="CYM37"/>
      <c r="CYN37"/>
      <c r="CYO37"/>
      <c r="CYP37"/>
      <c r="CYQ37"/>
      <c r="CYR37"/>
      <c r="CYS37"/>
      <c r="CYT37"/>
      <c r="CYU37"/>
      <c r="CYV37"/>
      <c r="CYW37"/>
      <c r="CYX37"/>
      <c r="CYY37"/>
      <c r="CYZ37"/>
      <c r="CZA37"/>
      <c r="CZB37"/>
      <c r="CZC37"/>
      <c r="CZD37"/>
      <c r="CZE37"/>
      <c r="CZF37"/>
      <c r="CZG37"/>
      <c r="CZH37"/>
      <c r="CZI37"/>
      <c r="CZJ37"/>
      <c r="CZK37"/>
      <c r="CZL37"/>
      <c r="CZM37"/>
      <c r="CZN37"/>
      <c r="CZO37"/>
      <c r="CZP37"/>
      <c r="CZQ37"/>
      <c r="CZR37"/>
      <c r="CZS37"/>
      <c r="CZT37"/>
      <c r="CZU37"/>
      <c r="CZV37"/>
      <c r="CZW37"/>
      <c r="CZX37"/>
      <c r="CZY37"/>
      <c r="CZZ37"/>
      <c r="DAA37"/>
      <c r="DAB37"/>
      <c r="DAC37"/>
      <c r="DAD37"/>
      <c r="DAE37"/>
      <c r="DAF37"/>
      <c r="DAG37"/>
      <c r="DAH37"/>
      <c r="DAI37"/>
      <c r="DAJ37"/>
      <c r="DAK37"/>
      <c r="DAL37"/>
      <c r="DAM37"/>
      <c r="DAN37"/>
      <c r="DAO37"/>
      <c r="DAP37"/>
      <c r="DAQ37"/>
      <c r="DAR37"/>
      <c r="DAS37"/>
      <c r="DAT37"/>
      <c r="DAU37"/>
      <c r="DAV37"/>
      <c r="DAW37"/>
      <c r="DAX37"/>
      <c r="DAY37"/>
      <c r="DAZ37"/>
      <c r="DBA37"/>
      <c r="DBB37"/>
      <c r="DBC37"/>
      <c r="DBD37"/>
      <c r="DBE37"/>
      <c r="DBF37"/>
      <c r="DBG37"/>
      <c r="DBH37"/>
      <c r="DBI37"/>
      <c r="DBJ37"/>
      <c r="DBK37"/>
      <c r="DBL37"/>
      <c r="DBM37"/>
      <c r="DBN37"/>
      <c r="DBO37"/>
      <c r="DBP37"/>
      <c r="DBQ37"/>
      <c r="DBR37"/>
      <c r="DBS37"/>
      <c r="DBT37"/>
      <c r="DBU37"/>
      <c r="DBV37"/>
      <c r="DBW37"/>
      <c r="DBX37"/>
      <c r="DBY37"/>
      <c r="DBZ37"/>
      <c r="DCA37"/>
      <c r="DCB37"/>
      <c r="DCC37"/>
      <c r="DCD37"/>
      <c r="DCE37"/>
      <c r="DCF37"/>
      <c r="DCG37"/>
      <c r="DCH37"/>
      <c r="DCI37"/>
      <c r="DCJ37"/>
      <c r="DCK37"/>
      <c r="DCL37"/>
      <c r="DCM37"/>
      <c r="DCN37"/>
      <c r="DCO37"/>
      <c r="DCP37"/>
      <c r="DCQ37"/>
      <c r="DCR37"/>
      <c r="DCS37"/>
      <c r="DCT37"/>
      <c r="DCU37"/>
      <c r="DCV37"/>
      <c r="DCW37"/>
      <c r="DCX37"/>
      <c r="DCY37"/>
      <c r="DCZ37"/>
      <c r="DDA37"/>
      <c r="DDB37"/>
      <c r="DDC37"/>
      <c r="DDD37"/>
      <c r="DDE37"/>
      <c r="DDF37"/>
      <c r="DDG37"/>
      <c r="DDH37"/>
      <c r="DDI37"/>
      <c r="DDJ37"/>
      <c r="DDK37"/>
      <c r="DDL37"/>
      <c r="DDM37"/>
      <c r="DDN37"/>
      <c r="DDO37"/>
      <c r="DDP37"/>
      <c r="DDQ37"/>
      <c r="DDR37"/>
      <c r="DDS37"/>
      <c r="DDT37"/>
      <c r="DDU37"/>
      <c r="DDV37"/>
      <c r="DDW37"/>
      <c r="DDX37"/>
      <c r="DDY37"/>
      <c r="DDZ37"/>
      <c r="DEA37"/>
      <c r="DEB37"/>
      <c r="DEC37"/>
      <c r="DED37"/>
      <c r="DEE37"/>
      <c r="DEF37"/>
      <c r="DEG37"/>
      <c r="DEH37"/>
      <c r="DEI37"/>
      <c r="DEJ37"/>
      <c r="DEK37"/>
      <c r="DEL37"/>
      <c r="DEM37"/>
      <c r="DEN37"/>
      <c r="DEO37"/>
      <c r="DEP37"/>
      <c r="DEQ37"/>
      <c r="DER37"/>
      <c r="DES37"/>
      <c r="DET37"/>
      <c r="DEU37"/>
      <c r="DEV37"/>
      <c r="DEW37"/>
      <c r="DEX37"/>
      <c r="DEY37"/>
      <c r="DEZ37"/>
      <c r="DFA37"/>
      <c r="DFB37"/>
      <c r="DFC37"/>
      <c r="DFD37"/>
      <c r="DFE37"/>
      <c r="DFF37"/>
      <c r="DFG37"/>
      <c r="DFH37"/>
      <c r="DFI37"/>
      <c r="DFJ37"/>
      <c r="DFK37"/>
      <c r="DFL37"/>
      <c r="DFM37"/>
      <c r="DFN37"/>
      <c r="DFO37"/>
      <c r="DFP37"/>
      <c r="DFQ37"/>
      <c r="DFR37"/>
      <c r="DFS37"/>
      <c r="DFT37"/>
      <c r="DFU37"/>
      <c r="DFV37"/>
      <c r="DFW37"/>
      <c r="DFX37"/>
      <c r="DFY37"/>
      <c r="DFZ37"/>
      <c r="DGA37"/>
      <c r="DGB37"/>
      <c r="DGC37"/>
      <c r="DGD37"/>
      <c r="DGE37"/>
      <c r="DGF37"/>
      <c r="DGG37"/>
      <c r="DGH37"/>
      <c r="DGI37"/>
      <c r="DGJ37"/>
      <c r="DGK37"/>
      <c r="DGL37"/>
      <c r="DGM37"/>
      <c r="DGN37"/>
      <c r="DGO37"/>
      <c r="DGP37"/>
      <c r="DGQ37"/>
      <c r="DGR37"/>
      <c r="DGS37"/>
      <c r="DGT37"/>
      <c r="DGU37"/>
      <c r="DGV37"/>
      <c r="DGW37"/>
      <c r="DGX37"/>
      <c r="DGY37"/>
      <c r="DGZ37"/>
      <c r="DHA37"/>
      <c r="DHB37"/>
      <c r="DHC37"/>
      <c r="DHD37"/>
      <c r="DHE37"/>
      <c r="DHF37"/>
      <c r="DHG37"/>
      <c r="DHH37"/>
      <c r="DHI37"/>
      <c r="DHJ37"/>
      <c r="DHK37"/>
      <c r="DHL37"/>
      <c r="DHM37"/>
      <c r="DHN37"/>
      <c r="DHO37"/>
      <c r="DHP37"/>
      <c r="DHQ37"/>
      <c r="DHR37"/>
      <c r="DHS37"/>
      <c r="DHT37"/>
      <c r="DHU37"/>
      <c r="DHV37"/>
      <c r="DHW37"/>
      <c r="DHX37"/>
      <c r="DHY37"/>
      <c r="DHZ37"/>
      <c r="DIA37"/>
      <c r="DIB37"/>
      <c r="DIC37"/>
      <c r="DID37"/>
      <c r="DIE37"/>
      <c r="DIF37"/>
      <c r="DIG37"/>
      <c r="DIH37"/>
      <c r="DII37"/>
      <c r="DIJ37"/>
      <c r="DIK37"/>
      <c r="DIL37"/>
      <c r="DIM37"/>
      <c r="DIN37"/>
      <c r="DIO37"/>
      <c r="DIP37"/>
      <c r="DIQ37"/>
      <c r="DIR37"/>
      <c r="DIS37"/>
      <c r="DIT37"/>
      <c r="DIU37"/>
      <c r="DIV37"/>
      <c r="DIW37"/>
      <c r="DIX37"/>
      <c r="DIY37"/>
      <c r="DIZ37"/>
      <c r="DJA37"/>
      <c r="DJB37"/>
      <c r="DJC37"/>
      <c r="DJD37"/>
      <c r="DJE37"/>
      <c r="DJF37"/>
      <c r="DJG37"/>
      <c r="DJH37"/>
      <c r="DJI37"/>
      <c r="DJJ37"/>
      <c r="DJK37"/>
      <c r="DJL37"/>
      <c r="DJM37"/>
      <c r="DJN37"/>
      <c r="DJO37"/>
      <c r="DJP37"/>
      <c r="DJQ37"/>
      <c r="DJR37"/>
      <c r="DJS37"/>
      <c r="DJT37"/>
      <c r="DJU37"/>
      <c r="DJV37"/>
      <c r="DJW37"/>
      <c r="DJX37"/>
      <c r="DJY37"/>
      <c r="DJZ37"/>
      <c r="DKA37"/>
      <c r="DKB37"/>
      <c r="DKC37"/>
      <c r="DKD37"/>
      <c r="DKE37"/>
      <c r="DKF37"/>
      <c r="DKG37"/>
      <c r="DKH37"/>
      <c r="DKI37"/>
      <c r="DKJ37"/>
      <c r="DKK37"/>
      <c r="DKL37"/>
      <c r="DKM37"/>
      <c r="DKN37"/>
      <c r="DKO37"/>
      <c r="DKP37"/>
      <c r="DKQ37"/>
      <c r="DKR37"/>
      <c r="DKS37"/>
      <c r="DKT37"/>
      <c r="DKU37"/>
      <c r="DKV37"/>
      <c r="DKW37"/>
      <c r="DKX37"/>
      <c r="DKY37"/>
      <c r="DKZ37"/>
      <c r="DLA37"/>
      <c r="DLB37"/>
      <c r="DLC37"/>
      <c r="DLD37"/>
      <c r="DLE37"/>
      <c r="DLF37"/>
      <c r="DLG37"/>
      <c r="DLH37"/>
      <c r="DLI37"/>
      <c r="DLJ37"/>
      <c r="DLK37"/>
      <c r="DLL37"/>
      <c r="DLM37"/>
      <c r="DLN37"/>
      <c r="DLO37"/>
      <c r="DLP37"/>
      <c r="DLQ37"/>
      <c r="DLR37"/>
      <c r="DLS37"/>
      <c r="DLT37"/>
      <c r="DLU37"/>
      <c r="DLV37"/>
      <c r="DLW37"/>
      <c r="DLX37"/>
      <c r="DLY37"/>
      <c r="DLZ37"/>
      <c r="DMA37"/>
      <c r="DMB37"/>
      <c r="DMC37"/>
      <c r="DMD37"/>
      <c r="DME37"/>
      <c r="DMF37"/>
      <c r="DMG37"/>
      <c r="DMH37"/>
      <c r="DMI37"/>
      <c r="DMJ37"/>
      <c r="DMK37"/>
      <c r="DML37"/>
      <c r="DMM37"/>
      <c r="DMN37"/>
      <c r="DMO37"/>
      <c r="DMP37"/>
      <c r="DMQ37"/>
      <c r="DMR37"/>
      <c r="DMS37"/>
      <c r="DMT37"/>
      <c r="DMU37"/>
      <c r="DMV37"/>
      <c r="DMW37"/>
      <c r="DMX37"/>
      <c r="DMY37"/>
      <c r="DMZ37"/>
      <c r="DNA37"/>
      <c r="DNB37"/>
      <c r="DNC37"/>
      <c r="DND37"/>
      <c r="DNE37"/>
      <c r="DNF37"/>
      <c r="DNG37"/>
      <c r="DNH37"/>
      <c r="DNI37"/>
      <c r="DNJ37"/>
      <c r="DNK37"/>
      <c r="DNL37"/>
      <c r="DNM37"/>
      <c r="DNN37"/>
      <c r="DNO37"/>
      <c r="DNP37"/>
      <c r="DNQ37"/>
      <c r="DNR37"/>
      <c r="DNS37"/>
      <c r="DNT37"/>
      <c r="DNU37"/>
      <c r="DNV37"/>
      <c r="DNW37"/>
      <c r="DNX37"/>
      <c r="DNY37"/>
      <c r="DNZ37"/>
      <c r="DOA37"/>
      <c r="DOB37"/>
      <c r="DOC37"/>
      <c r="DOD37"/>
      <c r="DOE37"/>
      <c r="DOF37"/>
      <c r="DOG37"/>
      <c r="DOH37"/>
      <c r="DOI37"/>
      <c r="DOJ37"/>
      <c r="DOK37"/>
      <c r="DOL37"/>
      <c r="DOM37"/>
      <c r="DON37"/>
      <c r="DOO37"/>
      <c r="DOP37"/>
      <c r="DOQ37"/>
      <c r="DOR37"/>
      <c r="DOS37"/>
      <c r="DOT37"/>
      <c r="DOU37"/>
      <c r="DOV37"/>
      <c r="DOW37"/>
      <c r="DOX37"/>
      <c r="DOY37"/>
      <c r="DOZ37"/>
      <c r="DPA37"/>
      <c r="DPB37"/>
      <c r="DPC37"/>
      <c r="DPD37"/>
      <c r="DPE37"/>
      <c r="DPF37"/>
      <c r="DPG37"/>
      <c r="DPH37"/>
      <c r="DPI37"/>
      <c r="DPJ37"/>
      <c r="DPK37"/>
      <c r="DPL37"/>
      <c r="DPM37"/>
      <c r="DPN37"/>
      <c r="DPO37"/>
      <c r="DPP37"/>
      <c r="DPQ37"/>
      <c r="DPR37"/>
      <c r="DPS37"/>
      <c r="DPT37"/>
      <c r="DPU37"/>
      <c r="DPV37"/>
      <c r="DPW37"/>
      <c r="DPX37"/>
      <c r="DPY37"/>
      <c r="DPZ37"/>
      <c r="DQA37"/>
      <c r="DQB37"/>
      <c r="DQC37"/>
      <c r="DQD37"/>
      <c r="DQE37"/>
      <c r="DQF37"/>
      <c r="DQG37"/>
      <c r="DQH37"/>
      <c r="DQI37"/>
      <c r="DQJ37"/>
      <c r="DQK37"/>
      <c r="DQL37"/>
      <c r="DQM37"/>
      <c r="DQN37"/>
      <c r="DQO37"/>
      <c r="DQP37"/>
      <c r="DQQ37"/>
      <c r="DQR37"/>
      <c r="DQS37"/>
      <c r="DQT37"/>
      <c r="DQU37"/>
      <c r="DQV37"/>
      <c r="DQW37"/>
      <c r="DQX37"/>
      <c r="DQY37"/>
      <c r="DQZ37"/>
      <c r="DRA37"/>
      <c r="DRB37"/>
      <c r="DRC37"/>
      <c r="DRD37"/>
      <c r="DRE37"/>
      <c r="DRF37"/>
      <c r="DRG37"/>
      <c r="DRH37"/>
      <c r="DRI37"/>
      <c r="DRJ37"/>
      <c r="DRK37"/>
      <c r="DRL37"/>
      <c r="DRM37"/>
      <c r="DRN37"/>
      <c r="DRO37"/>
      <c r="DRP37"/>
      <c r="DRQ37"/>
      <c r="DRR37"/>
      <c r="DRS37"/>
      <c r="DRT37"/>
      <c r="DRU37"/>
      <c r="DRV37"/>
      <c r="DRW37"/>
      <c r="DRX37"/>
      <c r="DRY37"/>
      <c r="DRZ37"/>
      <c r="DSA37"/>
      <c r="DSB37"/>
      <c r="DSC37"/>
      <c r="DSD37"/>
      <c r="DSE37"/>
      <c r="DSF37"/>
      <c r="DSG37"/>
      <c r="DSH37"/>
      <c r="DSI37"/>
      <c r="DSJ37"/>
      <c r="DSK37"/>
      <c r="DSL37"/>
      <c r="DSM37"/>
      <c r="DSN37"/>
      <c r="DSO37"/>
      <c r="DSP37"/>
      <c r="DSQ37"/>
      <c r="DSR37"/>
      <c r="DSS37"/>
      <c r="DST37"/>
      <c r="DSU37"/>
      <c r="DSV37"/>
      <c r="DSW37"/>
      <c r="DSX37"/>
      <c r="DSY37"/>
      <c r="DSZ37"/>
      <c r="DTA37"/>
      <c r="DTB37"/>
      <c r="DTC37"/>
      <c r="DTD37"/>
      <c r="DTE37"/>
      <c r="DTF37"/>
      <c r="DTG37"/>
      <c r="DTH37"/>
      <c r="DTI37"/>
      <c r="DTJ37"/>
      <c r="DTK37"/>
      <c r="DTL37"/>
      <c r="DTM37"/>
      <c r="DTN37"/>
      <c r="DTO37"/>
      <c r="DTP37"/>
      <c r="DTQ37"/>
      <c r="DTR37"/>
      <c r="DTS37"/>
      <c r="DTT37"/>
      <c r="DTU37"/>
      <c r="DTV37"/>
      <c r="DTW37"/>
      <c r="DTX37"/>
      <c r="DTY37"/>
      <c r="DTZ37"/>
      <c r="DUA37"/>
      <c r="DUB37"/>
      <c r="DUC37"/>
      <c r="DUD37"/>
      <c r="DUE37"/>
      <c r="DUF37"/>
      <c r="DUG37"/>
      <c r="DUH37"/>
      <c r="DUI37"/>
      <c r="DUJ37"/>
      <c r="DUK37"/>
      <c r="DUL37"/>
      <c r="DUM37"/>
      <c r="DUN37"/>
      <c r="DUO37"/>
      <c r="DUP37"/>
      <c r="DUQ37"/>
      <c r="DUR37"/>
      <c r="DUS37"/>
      <c r="DUT37"/>
      <c r="DUU37"/>
      <c r="DUV37"/>
      <c r="DUW37"/>
      <c r="DUX37"/>
      <c r="DUY37"/>
      <c r="DUZ37"/>
      <c r="DVA37"/>
      <c r="DVB37"/>
      <c r="DVC37"/>
      <c r="DVD37"/>
      <c r="DVE37"/>
      <c r="DVF37"/>
      <c r="DVG37"/>
      <c r="DVH37"/>
      <c r="DVI37"/>
      <c r="DVJ37"/>
      <c r="DVK37"/>
      <c r="DVL37"/>
      <c r="DVM37"/>
      <c r="DVN37"/>
      <c r="DVO37"/>
      <c r="DVP37"/>
      <c r="DVQ37"/>
      <c r="DVR37"/>
      <c r="DVS37"/>
      <c r="DVT37"/>
      <c r="DVU37"/>
      <c r="DVV37"/>
      <c r="DVW37"/>
      <c r="DVX37"/>
      <c r="DVY37"/>
      <c r="DVZ37"/>
      <c r="DWA37"/>
      <c r="DWB37"/>
      <c r="DWC37"/>
      <c r="DWD37"/>
      <c r="DWE37"/>
      <c r="DWF37"/>
      <c r="DWG37"/>
      <c r="DWH37"/>
      <c r="DWI37"/>
      <c r="DWJ37"/>
      <c r="DWK37"/>
      <c r="DWL37"/>
      <c r="DWM37"/>
      <c r="DWN37"/>
      <c r="DWO37"/>
      <c r="DWP37"/>
      <c r="DWQ37"/>
      <c r="DWR37"/>
      <c r="DWS37"/>
      <c r="DWT37"/>
      <c r="DWU37"/>
      <c r="DWV37"/>
      <c r="DWW37"/>
      <c r="DWX37"/>
      <c r="DWY37"/>
      <c r="DWZ37"/>
      <c r="DXA37"/>
      <c r="DXB37"/>
      <c r="DXC37"/>
      <c r="DXD37"/>
      <c r="DXE37"/>
      <c r="DXF37"/>
      <c r="DXG37"/>
      <c r="DXH37"/>
      <c r="DXI37"/>
      <c r="DXJ37"/>
      <c r="DXK37"/>
      <c r="DXL37"/>
      <c r="DXM37"/>
      <c r="DXN37"/>
      <c r="DXO37"/>
      <c r="DXP37"/>
      <c r="DXQ37"/>
      <c r="DXR37"/>
      <c r="DXS37"/>
      <c r="DXT37"/>
      <c r="DXU37"/>
      <c r="DXV37"/>
      <c r="DXW37"/>
      <c r="DXX37"/>
      <c r="DXY37"/>
      <c r="DXZ37"/>
      <c r="DYA37"/>
      <c r="DYB37"/>
      <c r="DYC37"/>
      <c r="DYD37"/>
      <c r="DYE37"/>
      <c r="DYF37"/>
      <c r="DYG37"/>
      <c r="DYH37"/>
      <c r="DYI37"/>
      <c r="DYJ37"/>
      <c r="DYK37"/>
      <c r="DYL37"/>
      <c r="DYM37"/>
      <c r="DYN37"/>
      <c r="DYO37"/>
      <c r="DYP37"/>
      <c r="DYQ37"/>
      <c r="DYR37"/>
      <c r="DYS37"/>
      <c r="DYT37"/>
      <c r="DYU37"/>
      <c r="DYV37"/>
      <c r="DYW37"/>
      <c r="DYX37"/>
      <c r="DYY37"/>
      <c r="DYZ37"/>
      <c r="DZA37"/>
      <c r="DZB37"/>
      <c r="DZC37"/>
      <c r="DZD37"/>
      <c r="DZE37"/>
      <c r="DZF37"/>
      <c r="DZG37"/>
      <c r="DZH37"/>
      <c r="DZI37"/>
      <c r="DZJ37"/>
      <c r="DZK37"/>
      <c r="DZL37"/>
      <c r="DZM37"/>
      <c r="DZN37"/>
      <c r="DZO37"/>
      <c r="DZP37"/>
      <c r="DZQ37"/>
      <c r="DZR37"/>
      <c r="DZS37"/>
      <c r="DZT37"/>
      <c r="DZU37"/>
      <c r="DZV37"/>
      <c r="DZW37"/>
      <c r="DZX37"/>
      <c r="DZY37"/>
      <c r="DZZ37"/>
      <c r="EAA37"/>
      <c r="EAB37"/>
      <c r="EAC37"/>
      <c r="EAD37"/>
      <c r="EAE37"/>
      <c r="EAF37"/>
      <c r="EAG37"/>
      <c r="EAH37"/>
      <c r="EAI37"/>
      <c r="EAJ37"/>
      <c r="EAK37"/>
      <c r="EAL37"/>
      <c r="EAM37"/>
      <c r="EAN37"/>
      <c r="EAO37"/>
      <c r="EAP37"/>
      <c r="EAQ37"/>
      <c r="EAR37"/>
      <c r="EAS37"/>
      <c r="EAT37"/>
      <c r="EAU37"/>
      <c r="EAV37"/>
      <c r="EAW37"/>
      <c r="EAX37"/>
      <c r="EAY37"/>
      <c r="EAZ37"/>
      <c r="EBA37"/>
      <c r="EBB37"/>
      <c r="EBC37"/>
      <c r="EBD37"/>
      <c r="EBE37"/>
      <c r="EBF37"/>
      <c r="EBG37"/>
      <c r="EBH37"/>
      <c r="EBI37"/>
      <c r="EBJ37"/>
      <c r="EBK37"/>
      <c r="EBL37"/>
      <c r="EBM37"/>
      <c r="EBN37"/>
      <c r="EBO37"/>
      <c r="EBP37"/>
      <c r="EBQ37"/>
      <c r="EBR37"/>
      <c r="EBS37"/>
      <c r="EBT37"/>
      <c r="EBU37"/>
      <c r="EBV37"/>
      <c r="EBW37"/>
      <c r="EBX37"/>
      <c r="EBY37"/>
      <c r="EBZ37"/>
      <c r="ECA37"/>
      <c r="ECB37"/>
      <c r="ECC37"/>
      <c r="ECD37"/>
      <c r="ECE37"/>
      <c r="ECF37"/>
      <c r="ECG37"/>
      <c r="ECH37"/>
      <c r="ECI37"/>
      <c r="ECJ37"/>
      <c r="ECK37"/>
      <c r="ECL37"/>
      <c r="ECM37"/>
      <c r="ECN37"/>
      <c r="ECO37"/>
      <c r="ECP37"/>
      <c r="ECQ37"/>
      <c r="ECR37"/>
      <c r="ECS37"/>
      <c r="ECT37"/>
      <c r="ECU37"/>
      <c r="ECV37"/>
      <c r="ECW37"/>
      <c r="ECX37"/>
      <c r="ECY37"/>
      <c r="ECZ37"/>
      <c r="EDA37"/>
      <c r="EDB37"/>
      <c r="EDC37"/>
      <c r="EDD37"/>
      <c r="EDE37"/>
      <c r="EDF37"/>
      <c r="EDG37"/>
      <c r="EDH37"/>
      <c r="EDI37"/>
      <c r="EDJ37"/>
      <c r="EDK37"/>
      <c r="EDL37"/>
      <c r="EDM37"/>
      <c r="EDN37"/>
      <c r="EDO37"/>
      <c r="EDP37"/>
      <c r="EDQ37"/>
      <c r="EDR37"/>
      <c r="EDS37"/>
      <c r="EDT37"/>
      <c r="EDU37"/>
      <c r="EDV37"/>
      <c r="EDW37"/>
      <c r="EDX37"/>
      <c r="EDY37"/>
      <c r="EDZ37"/>
      <c r="EEA37"/>
      <c r="EEB37"/>
      <c r="EEC37"/>
      <c r="EED37"/>
      <c r="EEE37"/>
      <c r="EEF37"/>
      <c r="EEG37"/>
      <c r="EEH37"/>
      <c r="EEI37"/>
      <c r="EEJ37"/>
      <c r="EEK37"/>
      <c r="EEL37"/>
      <c r="EEM37"/>
      <c r="EEN37"/>
      <c r="EEO37"/>
      <c r="EEP37"/>
      <c r="EEQ37"/>
      <c r="EER37"/>
      <c r="EES37"/>
      <c r="EET37"/>
      <c r="EEU37"/>
      <c r="EEV37"/>
      <c r="EEW37"/>
      <c r="EEX37"/>
      <c r="EEY37"/>
      <c r="EEZ37"/>
      <c r="EFA37"/>
      <c r="EFB37"/>
      <c r="EFC37"/>
      <c r="EFD37"/>
      <c r="EFE37"/>
      <c r="EFF37"/>
      <c r="EFG37"/>
      <c r="EFH37"/>
      <c r="EFI37"/>
      <c r="EFJ37"/>
      <c r="EFK37"/>
      <c r="EFL37"/>
      <c r="EFM37"/>
      <c r="EFN37"/>
      <c r="EFO37"/>
      <c r="EFP37"/>
      <c r="EFQ37"/>
      <c r="EFR37"/>
      <c r="EFS37"/>
      <c r="EFT37"/>
      <c r="EFU37"/>
      <c r="EFV37"/>
      <c r="EFW37"/>
      <c r="EFX37"/>
      <c r="EFY37"/>
      <c r="EFZ37"/>
      <c r="EGA37"/>
      <c r="EGB37"/>
      <c r="EGC37"/>
      <c r="EGD37"/>
      <c r="EGE37"/>
      <c r="EGF37"/>
      <c r="EGG37"/>
      <c r="EGH37"/>
      <c r="EGI37"/>
      <c r="EGJ37"/>
      <c r="EGK37"/>
      <c r="EGL37"/>
      <c r="EGM37"/>
      <c r="EGN37"/>
      <c r="EGO37"/>
      <c r="EGP37"/>
      <c r="EGQ37"/>
      <c r="EGR37"/>
      <c r="EGS37"/>
      <c r="EGT37"/>
      <c r="EGU37"/>
      <c r="EGV37"/>
      <c r="EGW37"/>
      <c r="EGX37"/>
      <c r="EGY37"/>
      <c r="EGZ37"/>
      <c r="EHA37"/>
      <c r="EHB37"/>
      <c r="EHC37"/>
      <c r="EHD37"/>
      <c r="EHE37"/>
      <c r="EHF37"/>
      <c r="EHG37"/>
      <c r="EHH37"/>
      <c r="EHI37"/>
      <c r="EHJ37"/>
      <c r="EHK37"/>
      <c r="EHL37"/>
      <c r="EHM37"/>
      <c r="EHN37"/>
      <c r="EHO37"/>
      <c r="EHP37"/>
      <c r="EHQ37"/>
      <c r="EHR37"/>
      <c r="EHS37"/>
      <c r="EHT37"/>
      <c r="EHU37"/>
      <c r="EHV37"/>
      <c r="EHW37"/>
      <c r="EHX37"/>
      <c r="EHY37"/>
      <c r="EHZ37"/>
      <c r="EIA37"/>
      <c r="EIB37"/>
      <c r="EIC37"/>
      <c r="EID37"/>
      <c r="EIE37"/>
      <c r="EIF37"/>
      <c r="EIG37"/>
      <c r="EIH37"/>
      <c r="EII37"/>
      <c r="EIJ37"/>
      <c r="EIK37"/>
      <c r="EIL37"/>
      <c r="EIM37"/>
      <c r="EIN37"/>
      <c r="EIO37"/>
      <c r="EIP37"/>
      <c r="EIQ37"/>
      <c r="EIR37"/>
      <c r="EIS37"/>
      <c r="EIT37"/>
      <c r="EIU37"/>
      <c r="EIV37"/>
      <c r="EIW37"/>
      <c r="EIX37"/>
      <c r="EIY37"/>
      <c r="EIZ37"/>
      <c r="EJA37"/>
      <c r="EJB37"/>
      <c r="EJC37"/>
      <c r="EJD37"/>
      <c r="EJE37"/>
      <c r="EJF37"/>
      <c r="EJG37"/>
      <c r="EJH37"/>
      <c r="EJI37"/>
      <c r="EJJ37"/>
      <c r="EJK37"/>
      <c r="EJL37"/>
      <c r="EJM37"/>
      <c r="EJN37"/>
      <c r="EJO37"/>
      <c r="EJP37"/>
      <c r="EJQ37"/>
      <c r="EJR37"/>
      <c r="EJS37"/>
      <c r="EJT37"/>
      <c r="EJU37"/>
      <c r="EJV37"/>
      <c r="EJW37"/>
      <c r="EJX37"/>
      <c r="EJY37"/>
      <c r="EJZ37"/>
      <c r="EKA37"/>
      <c r="EKB37"/>
      <c r="EKC37"/>
      <c r="EKD37"/>
      <c r="EKE37"/>
      <c r="EKF37"/>
      <c r="EKG37"/>
      <c r="EKH37"/>
      <c r="EKI37"/>
      <c r="EKJ37"/>
      <c r="EKK37"/>
      <c r="EKL37"/>
      <c r="EKM37"/>
      <c r="EKN37"/>
      <c r="EKO37"/>
      <c r="EKP37"/>
      <c r="EKQ37"/>
      <c r="EKR37"/>
      <c r="EKS37"/>
      <c r="EKT37"/>
      <c r="EKU37"/>
      <c r="EKV37"/>
      <c r="EKW37"/>
      <c r="EKX37"/>
      <c r="EKY37"/>
      <c r="EKZ37"/>
      <c r="ELA37"/>
      <c r="ELB37"/>
      <c r="ELC37"/>
      <c r="ELD37"/>
      <c r="ELE37"/>
      <c r="ELF37"/>
      <c r="ELG37"/>
      <c r="ELH37"/>
      <c r="ELI37"/>
      <c r="ELJ37"/>
      <c r="ELK37"/>
      <c r="ELL37"/>
      <c r="ELM37"/>
      <c r="ELN37"/>
      <c r="ELO37"/>
      <c r="ELP37"/>
      <c r="ELQ37"/>
      <c r="ELR37"/>
      <c r="ELS37"/>
      <c r="ELT37"/>
      <c r="ELU37"/>
      <c r="ELV37"/>
      <c r="ELW37"/>
      <c r="ELX37"/>
      <c r="ELY37"/>
      <c r="ELZ37"/>
      <c r="EMA37"/>
      <c r="EMB37"/>
      <c r="EMC37"/>
      <c r="EMD37"/>
      <c r="EME37"/>
      <c r="EMF37"/>
      <c r="EMG37"/>
      <c r="EMH37"/>
      <c r="EMI37"/>
      <c r="EMJ37"/>
      <c r="EMK37"/>
      <c r="EML37"/>
      <c r="EMM37"/>
      <c r="EMN37"/>
      <c r="EMO37"/>
      <c r="EMP37"/>
      <c r="EMQ37"/>
      <c r="EMR37"/>
      <c r="EMS37"/>
      <c r="EMT37"/>
      <c r="EMU37"/>
      <c r="EMV37"/>
      <c r="EMW37"/>
      <c r="EMX37"/>
      <c r="EMY37"/>
      <c r="EMZ37"/>
      <c r="ENA37"/>
      <c r="ENB37"/>
      <c r="ENC37"/>
      <c r="END37"/>
      <c r="ENE37"/>
      <c r="ENF37"/>
      <c r="ENG37"/>
      <c r="ENH37"/>
      <c r="ENI37"/>
      <c r="ENJ37"/>
      <c r="ENK37"/>
      <c r="ENL37"/>
      <c r="ENM37"/>
      <c r="ENN37"/>
      <c r="ENO37"/>
      <c r="ENP37"/>
      <c r="ENQ37"/>
      <c r="ENR37"/>
      <c r="ENS37"/>
      <c r="ENT37"/>
      <c r="ENU37"/>
      <c r="ENV37"/>
      <c r="ENW37"/>
      <c r="ENX37"/>
      <c r="ENY37"/>
      <c r="ENZ37"/>
      <c r="EOA37"/>
      <c r="EOB37"/>
      <c r="EOC37"/>
      <c r="EOD37"/>
      <c r="EOE37"/>
      <c r="EOF37"/>
      <c r="EOG37"/>
      <c r="EOH37"/>
      <c r="EOI37"/>
      <c r="EOJ37"/>
      <c r="EOK37"/>
      <c r="EOL37"/>
      <c r="EOM37"/>
      <c r="EON37"/>
      <c r="EOO37"/>
      <c r="EOP37"/>
      <c r="EOQ37"/>
      <c r="EOR37"/>
      <c r="EOS37"/>
      <c r="EOT37"/>
      <c r="EOU37"/>
      <c r="EOV37"/>
      <c r="EOW37"/>
      <c r="EOX37"/>
      <c r="EOY37"/>
      <c r="EOZ37"/>
      <c r="EPA37"/>
      <c r="EPB37"/>
      <c r="EPC37"/>
      <c r="EPD37"/>
      <c r="EPE37"/>
      <c r="EPF37"/>
      <c r="EPG37"/>
      <c r="EPH37"/>
      <c r="EPI37"/>
      <c r="EPJ37"/>
      <c r="EPK37"/>
      <c r="EPL37"/>
      <c r="EPM37"/>
      <c r="EPN37"/>
      <c r="EPO37"/>
      <c r="EPP37"/>
      <c r="EPQ37"/>
      <c r="EPR37"/>
      <c r="EPS37"/>
      <c r="EPT37"/>
      <c r="EPU37"/>
      <c r="EPV37"/>
      <c r="EPW37"/>
      <c r="EPX37"/>
      <c r="EPY37"/>
      <c r="EPZ37"/>
      <c r="EQA37"/>
      <c r="EQB37"/>
      <c r="EQC37"/>
      <c r="EQD37"/>
      <c r="EQE37"/>
      <c r="EQF37"/>
      <c r="EQG37"/>
      <c r="EQH37"/>
      <c r="EQI37"/>
      <c r="EQJ37"/>
      <c r="EQK37"/>
      <c r="EQL37"/>
      <c r="EQM37"/>
      <c r="EQN37"/>
      <c r="EQO37"/>
      <c r="EQP37"/>
      <c r="EQQ37"/>
      <c r="EQR37"/>
      <c r="EQS37"/>
      <c r="EQT37"/>
      <c r="EQU37"/>
      <c r="EQV37"/>
      <c r="EQW37"/>
      <c r="EQX37"/>
      <c r="EQY37"/>
      <c r="EQZ37"/>
      <c r="ERA37"/>
      <c r="ERB37"/>
      <c r="ERC37"/>
      <c r="ERD37"/>
      <c r="ERE37"/>
      <c r="ERF37"/>
      <c r="ERG37"/>
      <c r="ERH37"/>
      <c r="ERI37"/>
      <c r="ERJ37"/>
      <c r="ERK37"/>
      <c r="ERL37"/>
      <c r="ERM37"/>
      <c r="ERN37"/>
      <c r="ERO37"/>
      <c r="ERP37"/>
      <c r="ERQ37"/>
      <c r="ERR37"/>
      <c r="ERS37"/>
      <c r="ERT37"/>
      <c r="ERU37"/>
      <c r="ERV37"/>
      <c r="ERW37"/>
      <c r="ERX37"/>
      <c r="ERY37"/>
      <c r="ERZ37"/>
      <c r="ESA37"/>
      <c r="ESB37"/>
      <c r="ESC37"/>
      <c r="ESD37"/>
      <c r="ESE37"/>
      <c r="ESF37"/>
      <c r="ESG37"/>
      <c r="ESH37"/>
      <c r="ESI37"/>
      <c r="ESJ37"/>
      <c r="ESK37"/>
      <c r="ESL37"/>
      <c r="ESM37"/>
      <c r="ESN37"/>
      <c r="ESO37"/>
      <c r="ESP37"/>
      <c r="ESQ37"/>
      <c r="ESR37"/>
      <c r="ESS37"/>
      <c r="EST37"/>
      <c r="ESU37"/>
      <c r="ESV37"/>
      <c r="ESW37"/>
      <c r="ESX37"/>
      <c r="ESY37"/>
      <c r="ESZ37"/>
      <c r="ETA37"/>
      <c r="ETB37"/>
      <c r="ETC37"/>
      <c r="ETD37"/>
      <c r="ETE37"/>
      <c r="ETF37"/>
      <c r="ETG37"/>
      <c r="ETH37"/>
      <c r="ETI37"/>
      <c r="ETJ37"/>
      <c r="ETK37"/>
      <c r="ETL37"/>
      <c r="ETM37"/>
      <c r="ETN37"/>
      <c r="ETO37"/>
      <c r="ETP37"/>
      <c r="ETQ37"/>
      <c r="ETR37"/>
      <c r="ETS37"/>
      <c r="ETT37"/>
      <c r="ETU37"/>
      <c r="ETV37"/>
      <c r="ETW37"/>
      <c r="ETX37"/>
      <c r="ETY37"/>
      <c r="ETZ37"/>
      <c r="EUA37"/>
      <c r="EUB37"/>
      <c r="EUC37"/>
      <c r="EUD37"/>
      <c r="EUE37"/>
      <c r="EUF37"/>
      <c r="EUG37"/>
      <c r="EUH37"/>
      <c r="EUI37"/>
      <c r="EUJ37"/>
      <c r="EUK37"/>
      <c r="EUL37"/>
      <c r="EUM37"/>
      <c r="EUN37"/>
      <c r="EUO37"/>
      <c r="EUP37"/>
      <c r="EUQ37"/>
      <c r="EUR37"/>
      <c r="EUS37"/>
      <c r="EUT37"/>
      <c r="EUU37"/>
      <c r="EUV37"/>
      <c r="EUW37"/>
      <c r="EUX37"/>
      <c r="EUY37"/>
      <c r="EUZ37"/>
      <c r="EVA37"/>
      <c r="EVB37"/>
      <c r="EVC37"/>
      <c r="EVD37"/>
      <c r="EVE37"/>
      <c r="EVF37"/>
      <c r="EVG37"/>
      <c r="EVH37"/>
      <c r="EVI37"/>
      <c r="EVJ37"/>
      <c r="EVK37"/>
      <c r="EVL37"/>
      <c r="EVM37"/>
      <c r="EVN37"/>
      <c r="EVO37"/>
      <c r="EVP37"/>
      <c r="EVQ37"/>
      <c r="EVR37"/>
      <c r="EVS37"/>
      <c r="EVT37"/>
      <c r="EVU37"/>
      <c r="EVV37"/>
      <c r="EVW37"/>
      <c r="EVX37"/>
      <c r="EVY37"/>
      <c r="EVZ37"/>
      <c r="EWA37"/>
      <c r="EWB37"/>
      <c r="EWC37"/>
      <c r="EWD37"/>
      <c r="EWE37"/>
      <c r="EWF37"/>
      <c r="EWG37"/>
      <c r="EWH37"/>
      <c r="EWI37"/>
      <c r="EWJ37"/>
      <c r="EWK37"/>
      <c r="EWL37"/>
      <c r="EWM37"/>
      <c r="EWN37"/>
      <c r="EWO37"/>
      <c r="EWP37"/>
      <c r="EWQ37"/>
      <c r="EWR37"/>
      <c r="EWS37"/>
      <c r="EWT37"/>
      <c r="EWU37"/>
      <c r="EWV37"/>
      <c r="EWW37"/>
      <c r="EWX37"/>
      <c r="EWY37"/>
      <c r="EWZ37"/>
      <c r="EXA37"/>
      <c r="EXB37"/>
      <c r="EXC37"/>
      <c r="EXD37"/>
      <c r="EXE37"/>
      <c r="EXF37"/>
      <c r="EXG37"/>
      <c r="EXH37"/>
      <c r="EXI37"/>
      <c r="EXJ37"/>
      <c r="EXK37"/>
      <c r="EXL37"/>
      <c r="EXM37"/>
      <c r="EXN37"/>
      <c r="EXO37"/>
      <c r="EXP37"/>
      <c r="EXQ37"/>
      <c r="EXR37"/>
      <c r="EXS37"/>
      <c r="EXT37"/>
      <c r="EXU37"/>
      <c r="EXV37"/>
      <c r="EXW37"/>
      <c r="EXX37"/>
      <c r="EXY37"/>
      <c r="EXZ37"/>
      <c r="EYA37"/>
      <c r="EYB37"/>
      <c r="EYC37"/>
      <c r="EYD37"/>
      <c r="EYE37"/>
      <c r="EYF37"/>
      <c r="EYG37"/>
      <c r="EYH37"/>
      <c r="EYI37"/>
      <c r="EYJ37"/>
      <c r="EYK37"/>
      <c r="EYL37"/>
      <c r="EYM37"/>
      <c r="EYN37"/>
      <c r="EYO37"/>
      <c r="EYP37"/>
      <c r="EYQ37"/>
      <c r="EYR37"/>
      <c r="EYS37"/>
      <c r="EYT37"/>
      <c r="EYU37"/>
      <c r="EYV37"/>
      <c r="EYW37"/>
      <c r="EYX37"/>
      <c r="EYY37"/>
      <c r="EYZ37"/>
      <c r="EZA37"/>
      <c r="EZB37"/>
      <c r="EZC37"/>
      <c r="EZD37"/>
      <c r="EZE37"/>
      <c r="EZF37"/>
      <c r="EZG37"/>
      <c r="EZH37"/>
      <c r="EZI37"/>
      <c r="EZJ37"/>
      <c r="EZK37"/>
      <c r="EZL37"/>
      <c r="EZM37"/>
      <c r="EZN37"/>
      <c r="EZO37"/>
      <c r="EZP37"/>
      <c r="EZQ37"/>
      <c r="EZR37"/>
      <c r="EZS37"/>
      <c r="EZT37"/>
      <c r="EZU37"/>
      <c r="EZV37"/>
      <c r="EZW37"/>
      <c r="EZX37"/>
      <c r="EZY37"/>
      <c r="EZZ37"/>
      <c r="FAA37"/>
      <c r="FAB37"/>
      <c r="FAC37"/>
      <c r="FAD37"/>
      <c r="FAE37"/>
      <c r="FAF37"/>
      <c r="FAG37"/>
      <c r="FAH37"/>
      <c r="FAI37"/>
      <c r="FAJ37"/>
      <c r="FAK37"/>
      <c r="FAL37"/>
      <c r="FAM37"/>
      <c r="FAN37"/>
      <c r="FAO37"/>
      <c r="FAP37"/>
      <c r="FAQ37"/>
      <c r="FAR37"/>
      <c r="FAS37"/>
      <c r="FAT37"/>
      <c r="FAU37"/>
      <c r="FAV37"/>
      <c r="FAW37"/>
      <c r="FAX37"/>
      <c r="FAY37"/>
      <c r="FAZ37"/>
      <c r="FBA37"/>
      <c r="FBB37"/>
      <c r="FBC37"/>
      <c r="FBD37"/>
      <c r="FBE37"/>
      <c r="FBF37"/>
      <c r="FBG37"/>
      <c r="FBH37"/>
      <c r="FBI37"/>
      <c r="FBJ37"/>
      <c r="FBK37"/>
      <c r="FBL37"/>
      <c r="FBM37"/>
      <c r="FBN37"/>
      <c r="FBO37"/>
      <c r="FBP37"/>
      <c r="FBQ37"/>
      <c r="FBR37"/>
      <c r="FBS37"/>
      <c r="FBT37"/>
      <c r="FBU37"/>
      <c r="FBV37"/>
      <c r="FBW37"/>
      <c r="FBX37"/>
      <c r="FBY37"/>
      <c r="FBZ37"/>
      <c r="FCA37"/>
      <c r="FCB37"/>
      <c r="FCC37"/>
      <c r="FCD37"/>
      <c r="FCE37"/>
      <c r="FCF37"/>
      <c r="FCG37"/>
      <c r="FCH37"/>
      <c r="FCI37"/>
      <c r="FCJ37"/>
      <c r="FCK37"/>
      <c r="FCL37"/>
      <c r="FCM37"/>
      <c r="FCN37"/>
      <c r="FCO37"/>
      <c r="FCP37"/>
      <c r="FCQ37"/>
      <c r="FCR37"/>
      <c r="FCS37"/>
      <c r="FCT37"/>
      <c r="FCU37"/>
      <c r="FCV37"/>
      <c r="FCW37"/>
      <c r="FCX37"/>
      <c r="FCY37"/>
      <c r="FCZ37"/>
      <c r="FDA37"/>
      <c r="FDB37"/>
      <c r="FDC37"/>
      <c r="FDD37"/>
      <c r="FDE37"/>
      <c r="FDF37"/>
      <c r="FDG37"/>
      <c r="FDH37"/>
      <c r="FDI37"/>
      <c r="FDJ37"/>
      <c r="FDK37"/>
      <c r="FDL37"/>
      <c r="FDM37"/>
      <c r="FDN37"/>
      <c r="FDO37"/>
      <c r="FDP37"/>
      <c r="FDQ37"/>
      <c r="FDR37"/>
      <c r="FDS37"/>
      <c r="FDT37"/>
      <c r="FDU37"/>
      <c r="FDV37"/>
      <c r="FDW37"/>
      <c r="FDX37"/>
      <c r="FDY37"/>
      <c r="FDZ37"/>
      <c r="FEA37"/>
      <c r="FEB37"/>
      <c r="FEC37"/>
      <c r="FED37"/>
      <c r="FEE37"/>
      <c r="FEF37"/>
      <c r="FEG37"/>
      <c r="FEH37"/>
      <c r="FEI37"/>
      <c r="FEJ37"/>
      <c r="FEK37"/>
      <c r="FEL37"/>
      <c r="FEM37"/>
      <c r="FEN37"/>
      <c r="FEO37"/>
      <c r="FEP37"/>
      <c r="FEQ37"/>
      <c r="FER37"/>
      <c r="FES37"/>
      <c r="FET37"/>
      <c r="FEU37"/>
      <c r="FEV37"/>
      <c r="FEW37"/>
      <c r="FEX37"/>
      <c r="FEY37"/>
      <c r="FEZ37"/>
      <c r="FFA37"/>
      <c r="FFB37"/>
      <c r="FFC37"/>
      <c r="FFD37"/>
      <c r="FFE37"/>
      <c r="FFF37"/>
      <c r="FFG37"/>
      <c r="FFH37"/>
      <c r="FFI37"/>
      <c r="FFJ37"/>
      <c r="FFK37"/>
      <c r="FFL37"/>
      <c r="FFM37"/>
      <c r="FFN37"/>
      <c r="FFO37"/>
      <c r="FFP37"/>
      <c r="FFQ37"/>
      <c r="FFR37"/>
      <c r="FFS37"/>
      <c r="FFT37"/>
      <c r="FFU37"/>
      <c r="FFV37"/>
      <c r="FFW37"/>
      <c r="FFX37"/>
      <c r="FFY37"/>
      <c r="FFZ37"/>
      <c r="FGA37"/>
      <c r="FGB37"/>
      <c r="FGC37"/>
      <c r="FGD37"/>
      <c r="FGE37"/>
      <c r="FGF37"/>
      <c r="FGG37"/>
      <c r="FGH37"/>
      <c r="FGI37"/>
      <c r="FGJ37"/>
      <c r="FGK37"/>
      <c r="FGL37"/>
      <c r="FGM37"/>
      <c r="FGN37"/>
      <c r="FGO37"/>
      <c r="FGP37"/>
      <c r="FGQ37"/>
      <c r="FGR37"/>
      <c r="FGS37"/>
      <c r="FGT37"/>
      <c r="FGU37"/>
      <c r="FGV37"/>
      <c r="FGW37"/>
      <c r="FGX37"/>
      <c r="FGY37"/>
      <c r="FGZ37"/>
      <c r="FHA37"/>
      <c r="FHB37"/>
      <c r="FHC37"/>
      <c r="FHD37"/>
      <c r="FHE37"/>
      <c r="FHF37"/>
      <c r="FHG37"/>
      <c r="FHH37"/>
      <c r="FHI37"/>
      <c r="FHJ37"/>
      <c r="FHK37"/>
      <c r="FHL37"/>
      <c r="FHM37"/>
      <c r="FHN37"/>
      <c r="FHO37"/>
      <c r="FHP37"/>
      <c r="FHQ37"/>
      <c r="FHR37"/>
      <c r="FHS37"/>
      <c r="FHT37"/>
      <c r="FHU37"/>
      <c r="FHV37"/>
      <c r="FHW37"/>
      <c r="FHX37"/>
      <c r="FHY37"/>
      <c r="FHZ37"/>
      <c r="FIA37"/>
      <c r="FIB37"/>
      <c r="FIC37"/>
      <c r="FID37"/>
      <c r="FIE37"/>
      <c r="FIF37"/>
      <c r="FIG37"/>
      <c r="FIH37"/>
      <c r="FII37"/>
      <c r="FIJ37"/>
      <c r="FIK37"/>
      <c r="FIL37"/>
      <c r="FIM37"/>
      <c r="FIN37"/>
      <c r="FIO37"/>
      <c r="FIP37"/>
      <c r="FIQ37"/>
      <c r="FIR37"/>
      <c r="FIS37"/>
      <c r="FIT37"/>
      <c r="FIU37"/>
      <c r="FIV37"/>
      <c r="FIW37"/>
      <c r="FIX37"/>
      <c r="FIY37"/>
      <c r="FIZ37"/>
      <c r="FJA37"/>
      <c r="FJB37"/>
      <c r="FJC37"/>
      <c r="FJD37"/>
      <c r="FJE37"/>
      <c r="FJF37"/>
      <c r="FJG37"/>
      <c r="FJH37"/>
      <c r="FJI37"/>
      <c r="FJJ37"/>
      <c r="FJK37"/>
      <c r="FJL37"/>
      <c r="FJM37"/>
      <c r="FJN37"/>
      <c r="FJO37"/>
      <c r="FJP37"/>
      <c r="FJQ37"/>
      <c r="FJR37"/>
      <c r="FJS37"/>
      <c r="FJT37"/>
      <c r="FJU37"/>
      <c r="FJV37"/>
      <c r="FJW37"/>
      <c r="FJX37"/>
      <c r="FJY37"/>
      <c r="FJZ37"/>
      <c r="FKA37"/>
      <c r="FKB37"/>
      <c r="FKC37"/>
      <c r="FKD37"/>
      <c r="FKE37"/>
      <c r="FKF37"/>
      <c r="FKG37"/>
      <c r="FKH37"/>
      <c r="FKI37"/>
      <c r="FKJ37"/>
      <c r="FKK37"/>
      <c r="FKL37"/>
      <c r="FKM37"/>
      <c r="FKN37"/>
      <c r="FKO37"/>
      <c r="FKP37"/>
      <c r="FKQ37"/>
      <c r="FKR37"/>
      <c r="FKS37"/>
      <c r="FKT37"/>
      <c r="FKU37"/>
      <c r="FKV37"/>
      <c r="FKW37"/>
      <c r="FKX37"/>
      <c r="FKY37"/>
      <c r="FKZ37"/>
      <c r="FLA37"/>
      <c r="FLB37"/>
      <c r="FLC37"/>
      <c r="FLD37"/>
      <c r="FLE37"/>
      <c r="FLF37"/>
      <c r="FLG37"/>
      <c r="FLH37"/>
      <c r="FLI37"/>
      <c r="FLJ37"/>
      <c r="FLK37"/>
      <c r="FLL37"/>
      <c r="FLM37"/>
      <c r="FLN37"/>
      <c r="FLO37"/>
      <c r="FLP37"/>
      <c r="FLQ37"/>
      <c r="FLR37"/>
      <c r="FLS37"/>
      <c r="FLT37"/>
      <c r="FLU37"/>
      <c r="FLV37"/>
      <c r="FLW37"/>
      <c r="FLX37"/>
      <c r="FLY37"/>
      <c r="FLZ37"/>
      <c r="FMA37"/>
      <c r="FMB37"/>
      <c r="FMC37"/>
      <c r="FMD37"/>
      <c r="FME37"/>
      <c r="FMF37"/>
      <c r="FMG37"/>
      <c r="FMH37"/>
      <c r="FMI37"/>
      <c r="FMJ37"/>
      <c r="FMK37"/>
      <c r="FML37"/>
      <c r="FMM37"/>
      <c r="FMN37"/>
      <c r="FMO37"/>
      <c r="FMP37"/>
      <c r="FMQ37"/>
      <c r="FMR37"/>
      <c r="FMS37"/>
      <c r="FMT37"/>
      <c r="FMU37"/>
      <c r="FMV37"/>
      <c r="FMW37"/>
      <c r="FMX37"/>
      <c r="FMY37"/>
      <c r="FMZ37"/>
      <c r="FNA37"/>
      <c r="FNB37"/>
      <c r="FNC37"/>
      <c r="FND37"/>
      <c r="FNE37"/>
      <c r="FNF37"/>
      <c r="FNG37"/>
      <c r="FNH37"/>
      <c r="FNI37"/>
      <c r="FNJ37"/>
      <c r="FNK37"/>
      <c r="FNL37"/>
      <c r="FNM37"/>
      <c r="FNN37"/>
      <c r="FNO37"/>
      <c r="FNP37"/>
      <c r="FNQ37"/>
      <c r="FNR37"/>
      <c r="FNS37"/>
      <c r="FNT37"/>
      <c r="FNU37"/>
      <c r="FNV37"/>
      <c r="FNW37"/>
      <c r="FNX37"/>
      <c r="FNY37"/>
      <c r="FNZ37"/>
      <c r="FOA37"/>
      <c r="FOB37"/>
      <c r="FOC37"/>
      <c r="FOD37"/>
      <c r="FOE37"/>
      <c r="FOF37"/>
      <c r="FOG37"/>
      <c r="FOH37"/>
      <c r="FOI37"/>
      <c r="FOJ37"/>
      <c r="FOK37"/>
      <c r="FOL37"/>
      <c r="FOM37"/>
      <c r="FON37"/>
      <c r="FOO37"/>
      <c r="FOP37"/>
      <c r="FOQ37"/>
      <c r="FOR37"/>
      <c r="FOS37"/>
      <c r="FOT37"/>
      <c r="FOU37"/>
      <c r="FOV37"/>
      <c r="FOW37"/>
      <c r="FOX37"/>
      <c r="FOY37"/>
      <c r="FOZ37"/>
      <c r="FPA37"/>
      <c r="FPB37"/>
      <c r="FPC37"/>
      <c r="FPD37"/>
      <c r="FPE37"/>
      <c r="FPF37"/>
      <c r="FPG37"/>
      <c r="FPH37"/>
      <c r="FPI37"/>
      <c r="FPJ37"/>
      <c r="FPK37"/>
      <c r="FPL37"/>
      <c r="FPM37"/>
      <c r="FPN37"/>
      <c r="FPO37"/>
      <c r="FPP37"/>
      <c r="FPQ37"/>
      <c r="FPR37"/>
      <c r="FPS37"/>
      <c r="FPT37"/>
      <c r="FPU37"/>
      <c r="FPV37"/>
      <c r="FPW37"/>
      <c r="FPX37"/>
      <c r="FPY37"/>
      <c r="FPZ37"/>
      <c r="FQA37"/>
      <c r="FQB37"/>
      <c r="FQC37"/>
      <c r="FQD37"/>
      <c r="FQE37"/>
      <c r="FQF37"/>
      <c r="FQG37"/>
      <c r="FQH37"/>
      <c r="FQI37"/>
      <c r="FQJ37"/>
      <c r="FQK37"/>
      <c r="FQL37"/>
      <c r="FQM37"/>
      <c r="FQN37"/>
      <c r="FQO37"/>
      <c r="FQP37"/>
      <c r="FQQ37"/>
      <c r="FQR37"/>
      <c r="FQS37"/>
      <c r="FQT37"/>
      <c r="FQU37"/>
      <c r="FQV37"/>
      <c r="FQW37"/>
      <c r="FQX37"/>
      <c r="FQY37"/>
      <c r="FQZ37"/>
      <c r="FRA37"/>
      <c r="FRB37"/>
      <c r="FRC37"/>
      <c r="FRD37"/>
      <c r="FRE37"/>
      <c r="FRF37"/>
      <c r="FRG37"/>
      <c r="FRH37"/>
      <c r="FRI37"/>
      <c r="FRJ37"/>
      <c r="FRK37"/>
      <c r="FRL37"/>
      <c r="FRM37"/>
      <c r="FRN37"/>
      <c r="FRO37"/>
      <c r="FRP37"/>
      <c r="FRQ37"/>
      <c r="FRR37"/>
      <c r="FRS37"/>
      <c r="FRT37"/>
      <c r="FRU37"/>
      <c r="FRV37"/>
      <c r="FRW37"/>
      <c r="FRX37"/>
      <c r="FRY37"/>
      <c r="FRZ37"/>
      <c r="FSA37"/>
      <c r="FSB37"/>
      <c r="FSC37"/>
      <c r="FSD37"/>
      <c r="FSE37"/>
      <c r="FSF37"/>
      <c r="FSG37"/>
      <c r="FSH37"/>
      <c r="FSI37"/>
      <c r="FSJ37"/>
      <c r="FSK37"/>
      <c r="FSL37"/>
      <c r="FSM37"/>
      <c r="FSN37"/>
      <c r="FSO37"/>
      <c r="FSP37"/>
      <c r="FSQ37"/>
      <c r="FSR37"/>
      <c r="FSS37"/>
      <c r="FST37"/>
      <c r="FSU37"/>
      <c r="FSV37"/>
      <c r="FSW37"/>
      <c r="FSX37"/>
      <c r="FSY37"/>
      <c r="FSZ37"/>
      <c r="FTA37"/>
      <c r="FTB37"/>
      <c r="FTC37"/>
      <c r="FTD37"/>
      <c r="FTE37"/>
      <c r="FTF37"/>
      <c r="FTG37"/>
      <c r="FTH37"/>
      <c r="FTI37"/>
      <c r="FTJ37"/>
      <c r="FTK37"/>
      <c r="FTL37"/>
      <c r="FTM37"/>
      <c r="FTN37"/>
      <c r="FTO37"/>
      <c r="FTP37"/>
      <c r="FTQ37"/>
      <c r="FTR37"/>
      <c r="FTS37"/>
      <c r="FTT37"/>
      <c r="FTU37"/>
      <c r="FTV37"/>
      <c r="FTW37"/>
      <c r="FTX37"/>
      <c r="FTY37"/>
      <c r="FTZ37"/>
      <c r="FUA37"/>
      <c r="FUB37"/>
      <c r="FUC37"/>
      <c r="FUD37"/>
      <c r="FUE37"/>
      <c r="FUF37"/>
      <c r="FUG37"/>
      <c r="FUH37"/>
      <c r="FUI37"/>
      <c r="FUJ37"/>
      <c r="FUK37"/>
      <c r="FUL37"/>
      <c r="FUM37"/>
      <c r="FUN37"/>
      <c r="FUO37"/>
      <c r="FUP37"/>
      <c r="FUQ37"/>
      <c r="FUR37"/>
      <c r="FUS37"/>
      <c r="FUT37"/>
      <c r="FUU37"/>
      <c r="FUV37"/>
      <c r="FUW37"/>
      <c r="FUX37"/>
      <c r="FUY37"/>
      <c r="FUZ37"/>
      <c r="FVA37"/>
      <c r="FVB37"/>
      <c r="FVC37"/>
      <c r="FVD37"/>
      <c r="FVE37"/>
      <c r="FVF37"/>
      <c r="FVG37"/>
      <c r="FVH37"/>
      <c r="FVI37"/>
      <c r="FVJ37"/>
      <c r="FVK37"/>
      <c r="FVL37"/>
      <c r="FVM37"/>
      <c r="FVN37"/>
      <c r="FVO37"/>
      <c r="FVP37"/>
      <c r="FVQ37"/>
      <c r="FVR37"/>
      <c r="FVS37"/>
      <c r="FVT37"/>
      <c r="FVU37"/>
      <c r="FVV37"/>
      <c r="FVW37"/>
      <c r="FVX37"/>
      <c r="FVY37"/>
      <c r="FVZ37"/>
      <c r="FWA37"/>
      <c r="FWB37"/>
      <c r="FWC37"/>
      <c r="FWD37"/>
      <c r="FWE37"/>
      <c r="FWF37"/>
      <c r="FWG37"/>
      <c r="FWH37"/>
      <c r="FWI37"/>
      <c r="FWJ37"/>
      <c r="FWK37"/>
      <c r="FWL37"/>
      <c r="FWM37"/>
      <c r="FWN37"/>
      <c r="FWO37"/>
      <c r="FWP37"/>
      <c r="FWQ37"/>
      <c r="FWR37"/>
      <c r="FWS37"/>
      <c r="FWT37"/>
      <c r="FWU37"/>
      <c r="FWV37"/>
      <c r="FWW37"/>
      <c r="FWX37"/>
      <c r="FWY37"/>
      <c r="FWZ37"/>
      <c r="FXA37"/>
      <c r="FXB37"/>
      <c r="FXC37"/>
      <c r="FXD37"/>
      <c r="FXE37"/>
      <c r="FXF37"/>
      <c r="FXG37"/>
      <c r="FXH37"/>
      <c r="FXI37"/>
      <c r="FXJ37"/>
      <c r="FXK37"/>
      <c r="FXL37"/>
      <c r="FXM37"/>
      <c r="FXN37"/>
      <c r="FXO37"/>
      <c r="FXP37"/>
      <c r="FXQ37"/>
      <c r="FXR37"/>
      <c r="FXS37"/>
      <c r="FXT37"/>
      <c r="FXU37"/>
      <c r="FXV37"/>
      <c r="FXW37"/>
      <c r="FXX37"/>
      <c r="FXY37"/>
      <c r="FXZ37"/>
      <c r="FYA37"/>
      <c r="FYB37"/>
      <c r="FYC37"/>
      <c r="FYD37"/>
      <c r="FYE37"/>
      <c r="FYF37"/>
      <c r="FYG37"/>
      <c r="FYH37"/>
      <c r="FYI37"/>
      <c r="FYJ37"/>
      <c r="FYK37"/>
      <c r="FYL37"/>
      <c r="FYM37"/>
      <c r="FYN37"/>
      <c r="FYO37"/>
      <c r="FYP37"/>
      <c r="FYQ37"/>
      <c r="FYR37"/>
      <c r="FYS37"/>
      <c r="FYT37"/>
      <c r="FYU37"/>
      <c r="FYV37"/>
      <c r="FYW37"/>
      <c r="FYX37"/>
      <c r="FYY37"/>
      <c r="FYZ37"/>
      <c r="FZA37"/>
      <c r="FZB37"/>
      <c r="FZC37"/>
      <c r="FZD37"/>
      <c r="FZE37"/>
      <c r="FZF37"/>
      <c r="FZG37"/>
      <c r="FZH37"/>
      <c r="FZI37"/>
      <c r="FZJ37"/>
      <c r="FZK37"/>
      <c r="FZL37"/>
      <c r="FZM37"/>
      <c r="FZN37"/>
      <c r="FZO37"/>
      <c r="FZP37"/>
      <c r="FZQ37"/>
      <c r="FZR37"/>
      <c r="FZS37"/>
      <c r="FZT37"/>
      <c r="FZU37"/>
      <c r="FZV37"/>
      <c r="FZW37"/>
      <c r="FZX37"/>
      <c r="FZY37"/>
      <c r="FZZ37"/>
      <c r="GAA37"/>
      <c r="GAB37"/>
      <c r="GAC37"/>
      <c r="GAD37"/>
      <c r="GAE37"/>
      <c r="GAF37"/>
      <c r="GAG37"/>
      <c r="GAH37"/>
      <c r="GAI37"/>
      <c r="GAJ37"/>
      <c r="GAK37"/>
      <c r="GAL37"/>
      <c r="GAM37"/>
      <c r="GAN37"/>
      <c r="GAO37"/>
      <c r="GAP37"/>
      <c r="GAQ37"/>
      <c r="GAR37"/>
      <c r="GAS37"/>
      <c r="GAT37"/>
      <c r="GAU37"/>
      <c r="GAV37"/>
      <c r="GAW37"/>
      <c r="GAX37"/>
      <c r="GAY37"/>
      <c r="GAZ37"/>
      <c r="GBA37"/>
      <c r="GBB37"/>
      <c r="GBC37"/>
      <c r="GBD37"/>
      <c r="GBE37"/>
      <c r="GBF37"/>
      <c r="GBG37"/>
      <c r="GBH37"/>
      <c r="GBI37"/>
      <c r="GBJ37"/>
      <c r="GBK37"/>
      <c r="GBL37"/>
      <c r="GBM37"/>
      <c r="GBN37"/>
      <c r="GBO37"/>
      <c r="GBP37"/>
      <c r="GBQ37"/>
      <c r="GBR37"/>
      <c r="GBS37"/>
      <c r="GBT37"/>
      <c r="GBU37"/>
      <c r="GBV37"/>
      <c r="GBW37"/>
      <c r="GBX37"/>
      <c r="GBY37"/>
      <c r="GBZ37"/>
      <c r="GCA37"/>
      <c r="GCB37"/>
      <c r="GCC37"/>
      <c r="GCD37"/>
      <c r="GCE37"/>
      <c r="GCF37"/>
      <c r="GCG37"/>
      <c r="GCH37"/>
      <c r="GCI37"/>
      <c r="GCJ37"/>
      <c r="GCK37"/>
      <c r="GCL37"/>
      <c r="GCM37"/>
      <c r="GCN37"/>
      <c r="GCO37"/>
      <c r="GCP37"/>
      <c r="GCQ37"/>
      <c r="GCR37"/>
      <c r="GCS37"/>
      <c r="GCT37"/>
      <c r="GCU37"/>
      <c r="GCV37"/>
      <c r="GCW37"/>
      <c r="GCX37"/>
      <c r="GCY37"/>
      <c r="GCZ37"/>
      <c r="GDA37"/>
      <c r="GDB37"/>
      <c r="GDC37"/>
      <c r="GDD37"/>
      <c r="GDE37"/>
      <c r="GDF37"/>
      <c r="GDG37"/>
      <c r="GDH37"/>
      <c r="GDI37"/>
      <c r="GDJ37"/>
      <c r="GDK37"/>
      <c r="GDL37"/>
      <c r="GDM37"/>
      <c r="GDN37"/>
      <c r="GDO37"/>
      <c r="GDP37"/>
      <c r="GDQ37"/>
      <c r="GDR37"/>
      <c r="GDS37"/>
      <c r="GDT37"/>
      <c r="GDU37"/>
      <c r="GDV37"/>
      <c r="GDW37"/>
      <c r="GDX37"/>
      <c r="GDY37"/>
      <c r="GDZ37"/>
      <c r="GEA37"/>
      <c r="GEB37"/>
      <c r="GEC37"/>
      <c r="GED37"/>
      <c r="GEE37"/>
      <c r="GEF37"/>
      <c r="GEG37"/>
      <c r="GEH37"/>
      <c r="GEI37"/>
      <c r="GEJ37"/>
      <c r="GEK37"/>
      <c r="GEL37"/>
      <c r="GEM37"/>
      <c r="GEN37"/>
      <c r="GEO37"/>
      <c r="GEP37"/>
      <c r="GEQ37"/>
      <c r="GER37"/>
      <c r="GES37"/>
      <c r="GET37"/>
      <c r="GEU37"/>
      <c r="GEV37"/>
      <c r="GEW37"/>
      <c r="GEX37"/>
      <c r="GEY37"/>
      <c r="GEZ37"/>
      <c r="GFA37"/>
      <c r="GFB37"/>
      <c r="GFC37"/>
      <c r="GFD37"/>
      <c r="GFE37"/>
      <c r="GFF37"/>
      <c r="GFG37"/>
      <c r="GFH37"/>
      <c r="GFI37"/>
      <c r="GFJ37"/>
      <c r="GFK37"/>
      <c r="GFL37"/>
      <c r="GFM37"/>
      <c r="GFN37"/>
      <c r="GFO37"/>
      <c r="GFP37"/>
      <c r="GFQ37"/>
      <c r="GFR37"/>
      <c r="GFS37"/>
      <c r="GFT37"/>
      <c r="GFU37"/>
      <c r="GFV37"/>
      <c r="GFW37"/>
      <c r="GFX37"/>
      <c r="GFY37"/>
      <c r="GFZ37"/>
      <c r="GGA37"/>
      <c r="GGB37"/>
      <c r="GGC37"/>
      <c r="GGD37"/>
      <c r="GGE37"/>
      <c r="GGF37"/>
      <c r="GGG37"/>
      <c r="GGH37"/>
      <c r="GGI37"/>
      <c r="GGJ37"/>
      <c r="GGK37"/>
      <c r="GGL37"/>
      <c r="GGM37"/>
      <c r="GGN37"/>
      <c r="GGO37"/>
      <c r="GGP37"/>
      <c r="GGQ37"/>
      <c r="GGR37"/>
      <c r="GGS37"/>
      <c r="GGT37"/>
      <c r="GGU37"/>
      <c r="GGV37"/>
      <c r="GGW37"/>
      <c r="GGX37"/>
      <c r="GGY37"/>
      <c r="GGZ37"/>
      <c r="GHA37"/>
      <c r="GHB37"/>
      <c r="GHC37"/>
      <c r="GHD37"/>
      <c r="GHE37"/>
      <c r="GHF37"/>
      <c r="GHG37"/>
      <c r="GHH37"/>
      <c r="GHI37"/>
      <c r="GHJ37"/>
      <c r="GHK37"/>
      <c r="GHL37"/>
      <c r="GHM37"/>
      <c r="GHN37"/>
      <c r="GHO37"/>
      <c r="GHP37"/>
      <c r="GHQ37"/>
      <c r="GHR37"/>
      <c r="GHS37"/>
      <c r="GHT37"/>
      <c r="GHU37"/>
      <c r="GHV37"/>
      <c r="GHW37"/>
      <c r="GHX37"/>
      <c r="GHY37"/>
      <c r="GHZ37"/>
      <c r="GIA37"/>
      <c r="GIB37"/>
      <c r="GIC37"/>
      <c r="GID37"/>
      <c r="GIE37"/>
      <c r="GIF37"/>
      <c r="GIG37"/>
      <c r="GIH37"/>
      <c r="GII37"/>
      <c r="GIJ37"/>
      <c r="GIK37"/>
      <c r="GIL37"/>
      <c r="GIM37"/>
      <c r="GIN37"/>
      <c r="GIO37"/>
      <c r="GIP37"/>
      <c r="GIQ37"/>
      <c r="GIR37"/>
      <c r="GIS37"/>
      <c r="GIT37"/>
      <c r="GIU37"/>
      <c r="GIV37"/>
      <c r="GIW37"/>
      <c r="GIX37"/>
      <c r="GIY37"/>
      <c r="GIZ37"/>
      <c r="GJA37"/>
      <c r="GJB37"/>
      <c r="GJC37"/>
      <c r="GJD37"/>
      <c r="GJE37"/>
      <c r="GJF37"/>
      <c r="GJG37"/>
      <c r="GJH37"/>
      <c r="GJI37"/>
      <c r="GJJ37"/>
      <c r="GJK37"/>
      <c r="GJL37"/>
      <c r="GJM37"/>
      <c r="GJN37"/>
      <c r="GJO37"/>
      <c r="GJP37"/>
      <c r="GJQ37"/>
      <c r="GJR37"/>
      <c r="GJS37"/>
      <c r="GJT37"/>
      <c r="GJU37"/>
      <c r="GJV37"/>
      <c r="GJW37"/>
      <c r="GJX37"/>
      <c r="GJY37"/>
      <c r="GJZ37"/>
      <c r="GKA37"/>
      <c r="GKB37"/>
      <c r="GKC37"/>
      <c r="GKD37"/>
      <c r="GKE37"/>
      <c r="GKF37"/>
      <c r="GKG37"/>
      <c r="GKH37"/>
      <c r="GKI37"/>
      <c r="GKJ37"/>
      <c r="GKK37"/>
      <c r="GKL37"/>
      <c r="GKM37"/>
      <c r="GKN37"/>
      <c r="GKO37"/>
      <c r="GKP37"/>
      <c r="GKQ37"/>
      <c r="GKR37"/>
      <c r="GKS37"/>
      <c r="GKT37"/>
      <c r="GKU37"/>
      <c r="GKV37"/>
      <c r="GKW37"/>
      <c r="GKX37"/>
      <c r="GKY37"/>
      <c r="GKZ37"/>
      <c r="GLA37"/>
      <c r="GLB37"/>
      <c r="GLC37"/>
      <c r="GLD37"/>
      <c r="GLE37"/>
      <c r="GLF37"/>
      <c r="GLG37"/>
      <c r="GLH37"/>
      <c r="GLI37"/>
      <c r="GLJ37"/>
      <c r="GLK37"/>
      <c r="GLL37"/>
      <c r="GLM37"/>
      <c r="GLN37"/>
      <c r="GLO37"/>
      <c r="GLP37"/>
      <c r="GLQ37"/>
      <c r="GLR37"/>
      <c r="GLS37"/>
      <c r="GLT37"/>
      <c r="GLU37"/>
      <c r="GLV37"/>
      <c r="GLW37"/>
      <c r="GLX37"/>
      <c r="GLY37"/>
      <c r="GLZ37"/>
      <c r="GMA37"/>
      <c r="GMB37"/>
      <c r="GMC37"/>
      <c r="GMD37"/>
      <c r="GME37"/>
      <c r="GMF37"/>
      <c r="GMG37"/>
      <c r="GMH37"/>
      <c r="GMI37"/>
      <c r="GMJ37"/>
      <c r="GMK37"/>
      <c r="GML37"/>
      <c r="GMM37"/>
      <c r="GMN37"/>
      <c r="GMO37"/>
      <c r="GMP37"/>
      <c r="GMQ37"/>
      <c r="GMR37"/>
      <c r="GMS37"/>
      <c r="GMT37"/>
      <c r="GMU37"/>
      <c r="GMV37"/>
      <c r="GMW37"/>
      <c r="GMX37"/>
      <c r="GMY37"/>
      <c r="GMZ37"/>
      <c r="GNA37"/>
      <c r="GNB37"/>
      <c r="GNC37"/>
      <c r="GND37"/>
      <c r="GNE37"/>
      <c r="GNF37"/>
      <c r="GNG37"/>
      <c r="GNH37"/>
      <c r="GNI37"/>
      <c r="GNJ37"/>
      <c r="GNK37"/>
      <c r="GNL37"/>
      <c r="GNM37"/>
      <c r="GNN37"/>
      <c r="GNO37"/>
      <c r="GNP37"/>
      <c r="GNQ37"/>
      <c r="GNR37"/>
      <c r="GNS37"/>
      <c r="GNT37"/>
      <c r="GNU37"/>
      <c r="GNV37"/>
      <c r="GNW37"/>
      <c r="GNX37"/>
      <c r="GNY37"/>
      <c r="GNZ37"/>
      <c r="GOA37"/>
      <c r="GOB37"/>
      <c r="GOC37"/>
      <c r="GOD37"/>
      <c r="GOE37"/>
      <c r="GOF37"/>
      <c r="GOG37"/>
      <c r="GOH37"/>
      <c r="GOI37"/>
      <c r="GOJ37"/>
      <c r="GOK37"/>
      <c r="GOL37"/>
      <c r="GOM37"/>
      <c r="GON37"/>
      <c r="GOO37"/>
      <c r="GOP37"/>
      <c r="GOQ37"/>
      <c r="GOR37"/>
      <c r="GOS37"/>
      <c r="GOT37"/>
      <c r="GOU37"/>
      <c r="GOV37"/>
      <c r="GOW37"/>
      <c r="GOX37"/>
      <c r="GOY37"/>
      <c r="GOZ37"/>
      <c r="GPA37"/>
      <c r="GPB37"/>
      <c r="GPC37"/>
      <c r="GPD37"/>
      <c r="GPE37"/>
      <c r="GPF37"/>
      <c r="GPG37"/>
      <c r="GPH37"/>
      <c r="GPI37"/>
      <c r="GPJ37"/>
      <c r="GPK37"/>
      <c r="GPL37"/>
      <c r="GPM37"/>
      <c r="GPN37"/>
      <c r="GPO37"/>
      <c r="GPP37"/>
      <c r="GPQ37"/>
      <c r="GPR37"/>
      <c r="GPS37"/>
      <c r="GPT37"/>
      <c r="GPU37"/>
      <c r="GPV37"/>
      <c r="GPW37"/>
      <c r="GPX37"/>
      <c r="GPY37"/>
      <c r="GPZ37"/>
      <c r="GQA37"/>
      <c r="GQB37"/>
      <c r="GQC37"/>
      <c r="GQD37"/>
      <c r="GQE37"/>
      <c r="GQF37"/>
      <c r="GQG37"/>
      <c r="GQH37"/>
      <c r="GQI37"/>
      <c r="GQJ37"/>
      <c r="GQK37"/>
      <c r="GQL37"/>
      <c r="GQM37"/>
      <c r="GQN37"/>
      <c r="GQO37"/>
      <c r="GQP37"/>
      <c r="GQQ37"/>
      <c r="GQR37"/>
      <c r="GQS37"/>
      <c r="GQT37"/>
      <c r="GQU37"/>
      <c r="GQV37"/>
      <c r="GQW37"/>
      <c r="GQX37"/>
      <c r="GQY37"/>
      <c r="GQZ37"/>
      <c r="GRA37"/>
      <c r="GRB37"/>
      <c r="GRC37"/>
      <c r="GRD37"/>
      <c r="GRE37"/>
      <c r="GRF37"/>
      <c r="GRG37"/>
      <c r="GRH37"/>
      <c r="GRI37"/>
      <c r="GRJ37"/>
      <c r="GRK37"/>
      <c r="GRL37"/>
      <c r="GRM37"/>
      <c r="GRN37"/>
      <c r="GRO37"/>
      <c r="GRP37"/>
      <c r="GRQ37"/>
      <c r="GRR37"/>
      <c r="GRS37"/>
      <c r="GRT37"/>
      <c r="GRU37"/>
      <c r="GRV37"/>
      <c r="GRW37"/>
      <c r="GRX37"/>
      <c r="GRY37"/>
      <c r="GRZ37"/>
      <c r="GSA37"/>
      <c r="GSB37"/>
      <c r="GSC37"/>
      <c r="GSD37"/>
      <c r="GSE37"/>
      <c r="GSF37"/>
      <c r="GSG37"/>
      <c r="GSH37"/>
      <c r="GSI37"/>
      <c r="GSJ37"/>
      <c r="GSK37"/>
      <c r="GSL37"/>
      <c r="GSM37"/>
      <c r="GSN37"/>
      <c r="GSO37"/>
      <c r="GSP37"/>
      <c r="GSQ37"/>
      <c r="GSR37"/>
      <c r="GSS37"/>
      <c r="GST37"/>
      <c r="GSU37"/>
      <c r="GSV37"/>
      <c r="GSW37"/>
      <c r="GSX37"/>
      <c r="GSY37"/>
      <c r="GSZ37"/>
      <c r="GTA37"/>
      <c r="GTB37"/>
      <c r="GTC37"/>
      <c r="GTD37"/>
      <c r="GTE37"/>
      <c r="GTF37"/>
      <c r="GTG37"/>
      <c r="GTH37"/>
      <c r="GTI37"/>
      <c r="GTJ37"/>
      <c r="GTK37"/>
      <c r="GTL37"/>
      <c r="GTM37"/>
      <c r="GTN37"/>
      <c r="GTO37"/>
      <c r="GTP37"/>
      <c r="GTQ37"/>
      <c r="GTR37"/>
      <c r="GTS37"/>
      <c r="GTT37"/>
      <c r="GTU37"/>
      <c r="GTV37"/>
      <c r="GTW37"/>
      <c r="GTX37"/>
      <c r="GTY37"/>
      <c r="GTZ37"/>
      <c r="GUA37"/>
      <c r="GUB37"/>
      <c r="GUC37"/>
      <c r="GUD37"/>
      <c r="GUE37"/>
      <c r="GUF37"/>
      <c r="GUG37"/>
      <c r="GUH37"/>
      <c r="GUI37"/>
      <c r="GUJ37"/>
      <c r="GUK37"/>
      <c r="GUL37"/>
      <c r="GUM37"/>
      <c r="GUN37"/>
      <c r="GUO37"/>
      <c r="GUP37"/>
      <c r="GUQ37"/>
      <c r="GUR37"/>
      <c r="GUS37"/>
      <c r="GUT37"/>
      <c r="GUU37"/>
      <c r="GUV37"/>
      <c r="GUW37"/>
      <c r="GUX37"/>
      <c r="GUY37"/>
      <c r="GUZ37"/>
      <c r="GVA37"/>
      <c r="GVB37"/>
      <c r="GVC37"/>
      <c r="GVD37"/>
      <c r="GVE37"/>
      <c r="GVF37"/>
      <c r="GVG37"/>
      <c r="GVH37"/>
      <c r="GVI37"/>
      <c r="GVJ37"/>
      <c r="GVK37"/>
      <c r="GVL37"/>
      <c r="GVM37"/>
      <c r="GVN37"/>
      <c r="GVO37"/>
      <c r="GVP37"/>
      <c r="GVQ37"/>
      <c r="GVR37"/>
      <c r="GVS37"/>
      <c r="GVT37"/>
      <c r="GVU37"/>
      <c r="GVV37"/>
      <c r="GVW37"/>
      <c r="GVX37"/>
      <c r="GVY37"/>
      <c r="GVZ37"/>
      <c r="GWA37"/>
      <c r="GWB37"/>
      <c r="GWC37"/>
      <c r="GWD37"/>
      <c r="GWE37"/>
      <c r="GWF37"/>
      <c r="GWG37"/>
      <c r="GWH37"/>
      <c r="GWI37"/>
      <c r="GWJ37"/>
      <c r="GWK37"/>
      <c r="GWL37"/>
      <c r="GWM37"/>
      <c r="GWN37"/>
      <c r="GWO37"/>
      <c r="GWP37"/>
      <c r="GWQ37"/>
      <c r="GWR37"/>
      <c r="GWS37"/>
      <c r="GWT37"/>
      <c r="GWU37"/>
      <c r="GWV37"/>
      <c r="GWW37"/>
      <c r="GWX37"/>
      <c r="GWY37"/>
      <c r="GWZ37"/>
      <c r="GXA37"/>
      <c r="GXB37"/>
      <c r="GXC37"/>
      <c r="GXD37"/>
      <c r="GXE37"/>
      <c r="GXF37"/>
      <c r="GXG37"/>
      <c r="GXH37"/>
      <c r="GXI37"/>
      <c r="GXJ37"/>
      <c r="GXK37"/>
      <c r="GXL37"/>
      <c r="GXM37"/>
      <c r="GXN37"/>
      <c r="GXO37"/>
      <c r="GXP37"/>
      <c r="GXQ37"/>
      <c r="GXR37"/>
      <c r="GXS37"/>
      <c r="GXT37"/>
      <c r="GXU37"/>
      <c r="GXV37"/>
      <c r="GXW37"/>
      <c r="GXX37"/>
      <c r="GXY37"/>
      <c r="GXZ37"/>
      <c r="GYA37"/>
      <c r="GYB37"/>
      <c r="GYC37"/>
      <c r="GYD37"/>
      <c r="GYE37"/>
      <c r="GYF37"/>
      <c r="GYG37"/>
      <c r="GYH37"/>
      <c r="GYI37"/>
      <c r="GYJ37"/>
      <c r="GYK37"/>
      <c r="GYL37"/>
      <c r="GYM37"/>
      <c r="GYN37"/>
      <c r="GYO37"/>
      <c r="GYP37"/>
      <c r="GYQ37"/>
      <c r="GYR37"/>
      <c r="GYS37"/>
      <c r="GYT37"/>
      <c r="GYU37"/>
      <c r="GYV37"/>
      <c r="GYW37"/>
      <c r="GYX37"/>
      <c r="GYY37"/>
      <c r="GYZ37"/>
      <c r="GZA37"/>
      <c r="GZB37"/>
      <c r="GZC37"/>
      <c r="GZD37"/>
      <c r="GZE37"/>
      <c r="GZF37"/>
      <c r="GZG37"/>
      <c r="GZH37"/>
      <c r="GZI37"/>
      <c r="GZJ37"/>
      <c r="GZK37"/>
      <c r="GZL37"/>
      <c r="GZM37"/>
      <c r="GZN37"/>
      <c r="GZO37"/>
      <c r="GZP37"/>
      <c r="GZQ37"/>
      <c r="GZR37"/>
      <c r="GZS37"/>
      <c r="GZT37"/>
      <c r="GZU37"/>
      <c r="GZV37"/>
      <c r="GZW37"/>
      <c r="GZX37"/>
      <c r="GZY37"/>
      <c r="GZZ37"/>
      <c r="HAA37"/>
      <c r="HAB37"/>
      <c r="HAC37"/>
      <c r="HAD37"/>
      <c r="HAE37"/>
      <c r="HAF37"/>
      <c r="HAG37"/>
      <c r="HAH37"/>
      <c r="HAI37"/>
      <c r="HAJ37"/>
      <c r="HAK37"/>
      <c r="HAL37"/>
      <c r="HAM37"/>
      <c r="HAN37"/>
      <c r="HAO37"/>
      <c r="HAP37"/>
      <c r="HAQ37"/>
      <c r="HAR37"/>
      <c r="HAS37"/>
      <c r="HAT37"/>
      <c r="HAU37"/>
      <c r="HAV37"/>
      <c r="HAW37"/>
      <c r="HAX37"/>
      <c r="HAY37"/>
      <c r="HAZ37"/>
      <c r="HBA37"/>
      <c r="HBB37"/>
      <c r="HBC37"/>
      <c r="HBD37"/>
      <c r="HBE37"/>
      <c r="HBF37"/>
      <c r="HBG37"/>
      <c r="HBH37"/>
      <c r="HBI37"/>
      <c r="HBJ37"/>
      <c r="HBK37"/>
      <c r="HBL37"/>
      <c r="HBM37"/>
      <c r="HBN37"/>
      <c r="HBO37"/>
      <c r="HBP37"/>
      <c r="HBQ37"/>
      <c r="HBR37"/>
      <c r="HBS37"/>
      <c r="HBT37"/>
      <c r="HBU37"/>
      <c r="HBV37"/>
      <c r="HBW37"/>
      <c r="HBX37"/>
      <c r="HBY37"/>
      <c r="HBZ37"/>
      <c r="HCA37"/>
      <c r="HCB37"/>
      <c r="HCC37"/>
      <c r="HCD37"/>
      <c r="HCE37"/>
      <c r="HCF37"/>
      <c r="HCG37"/>
      <c r="HCH37"/>
      <c r="HCI37"/>
      <c r="HCJ37"/>
      <c r="HCK37"/>
      <c r="HCL37"/>
      <c r="HCM37"/>
      <c r="HCN37"/>
      <c r="HCO37"/>
      <c r="HCP37"/>
      <c r="HCQ37"/>
      <c r="HCR37"/>
      <c r="HCS37"/>
      <c r="HCT37"/>
      <c r="HCU37"/>
      <c r="HCV37"/>
      <c r="HCW37"/>
      <c r="HCX37"/>
      <c r="HCY37"/>
      <c r="HCZ37"/>
      <c r="HDA37"/>
      <c r="HDB37"/>
      <c r="HDC37"/>
      <c r="HDD37"/>
      <c r="HDE37"/>
      <c r="HDF37"/>
      <c r="HDG37"/>
      <c r="HDH37"/>
      <c r="HDI37"/>
      <c r="HDJ37"/>
      <c r="HDK37"/>
      <c r="HDL37"/>
      <c r="HDM37"/>
      <c r="HDN37"/>
      <c r="HDO37"/>
      <c r="HDP37"/>
      <c r="HDQ37"/>
      <c r="HDR37"/>
      <c r="HDS37"/>
      <c r="HDT37"/>
      <c r="HDU37"/>
      <c r="HDV37"/>
      <c r="HDW37"/>
      <c r="HDX37"/>
      <c r="HDY37"/>
      <c r="HDZ37"/>
      <c r="HEA37"/>
      <c r="HEB37"/>
      <c r="HEC37"/>
      <c r="HED37"/>
      <c r="HEE37"/>
      <c r="HEF37"/>
      <c r="HEG37"/>
      <c r="HEH37"/>
      <c r="HEI37"/>
      <c r="HEJ37"/>
      <c r="HEK37"/>
      <c r="HEL37"/>
      <c r="HEM37"/>
      <c r="HEN37"/>
      <c r="HEO37"/>
      <c r="HEP37"/>
      <c r="HEQ37"/>
      <c r="HER37"/>
      <c r="HES37"/>
      <c r="HET37"/>
      <c r="HEU37"/>
      <c r="HEV37"/>
      <c r="HEW37"/>
      <c r="HEX37"/>
      <c r="HEY37"/>
      <c r="HEZ37"/>
      <c r="HFA37"/>
      <c r="HFB37"/>
      <c r="HFC37"/>
      <c r="HFD37"/>
      <c r="HFE37"/>
      <c r="HFF37"/>
      <c r="HFG37"/>
      <c r="HFH37"/>
      <c r="HFI37"/>
      <c r="HFJ37"/>
      <c r="HFK37"/>
      <c r="HFL37"/>
      <c r="HFM37"/>
      <c r="HFN37"/>
      <c r="HFO37"/>
      <c r="HFP37"/>
      <c r="HFQ37"/>
      <c r="HFR37"/>
      <c r="HFS37"/>
      <c r="HFT37"/>
      <c r="HFU37"/>
      <c r="HFV37"/>
      <c r="HFW37"/>
      <c r="HFX37"/>
      <c r="HFY37"/>
      <c r="HFZ37"/>
      <c r="HGA37"/>
      <c r="HGB37"/>
      <c r="HGC37"/>
      <c r="HGD37"/>
      <c r="HGE37"/>
      <c r="HGF37"/>
      <c r="HGG37"/>
      <c r="HGH37"/>
      <c r="HGI37"/>
      <c r="HGJ37"/>
      <c r="HGK37"/>
      <c r="HGL37"/>
      <c r="HGM37"/>
      <c r="HGN37"/>
      <c r="HGO37"/>
      <c r="HGP37"/>
      <c r="HGQ37"/>
      <c r="HGR37"/>
      <c r="HGS37"/>
      <c r="HGT37"/>
      <c r="HGU37"/>
      <c r="HGV37"/>
      <c r="HGW37"/>
      <c r="HGX37"/>
      <c r="HGY37"/>
      <c r="HGZ37"/>
      <c r="HHA37"/>
      <c r="HHB37"/>
      <c r="HHC37"/>
      <c r="HHD37"/>
      <c r="HHE37"/>
      <c r="HHF37"/>
      <c r="HHG37"/>
      <c r="HHH37"/>
      <c r="HHI37"/>
      <c r="HHJ37"/>
      <c r="HHK37"/>
      <c r="HHL37"/>
      <c r="HHM37"/>
      <c r="HHN37"/>
      <c r="HHO37"/>
      <c r="HHP37"/>
      <c r="HHQ37"/>
      <c r="HHR37"/>
      <c r="HHS37"/>
      <c r="HHT37"/>
      <c r="HHU37"/>
      <c r="HHV37"/>
      <c r="HHW37"/>
      <c r="HHX37"/>
      <c r="HHY37"/>
      <c r="HHZ37"/>
      <c r="HIA37"/>
      <c r="HIB37"/>
      <c r="HIC37"/>
      <c r="HID37"/>
      <c r="HIE37"/>
      <c r="HIF37"/>
      <c r="HIG37"/>
      <c r="HIH37"/>
      <c r="HII37"/>
      <c r="HIJ37"/>
      <c r="HIK37"/>
      <c r="HIL37"/>
      <c r="HIM37"/>
      <c r="HIN37"/>
      <c r="HIO37"/>
      <c r="HIP37"/>
      <c r="HIQ37"/>
      <c r="HIR37"/>
      <c r="HIS37"/>
      <c r="HIT37"/>
      <c r="HIU37"/>
      <c r="HIV37"/>
      <c r="HIW37"/>
      <c r="HIX37"/>
      <c r="HIY37"/>
      <c r="HIZ37"/>
      <c r="HJA37"/>
      <c r="HJB37"/>
      <c r="HJC37"/>
      <c r="HJD37"/>
      <c r="HJE37"/>
      <c r="HJF37"/>
      <c r="HJG37"/>
      <c r="HJH37"/>
      <c r="HJI37"/>
      <c r="HJJ37"/>
      <c r="HJK37"/>
      <c r="HJL37"/>
      <c r="HJM37"/>
      <c r="HJN37"/>
      <c r="HJO37"/>
      <c r="HJP37"/>
      <c r="HJQ37"/>
      <c r="HJR37"/>
      <c r="HJS37"/>
      <c r="HJT37"/>
      <c r="HJU37"/>
      <c r="HJV37"/>
      <c r="HJW37"/>
      <c r="HJX37"/>
      <c r="HJY37"/>
      <c r="HJZ37"/>
      <c r="HKA37"/>
      <c r="HKB37"/>
      <c r="HKC37"/>
      <c r="HKD37"/>
      <c r="HKE37"/>
      <c r="HKF37"/>
      <c r="HKG37"/>
      <c r="HKH37"/>
      <c r="HKI37"/>
      <c r="HKJ37"/>
      <c r="HKK37"/>
      <c r="HKL37"/>
      <c r="HKM37"/>
      <c r="HKN37"/>
      <c r="HKO37"/>
      <c r="HKP37"/>
      <c r="HKQ37"/>
      <c r="HKR37"/>
      <c r="HKS37"/>
      <c r="HKT37"/>
      <c r="HKU37"/>
      <c r="HKV37"/>
      <c r="HKW37"/>
      <c r="HKX37"/>
      <c r="HKY37"/>
      <c r="HKZ37"/>
      <c r="HLA37"/>
      <c r="HLB37"/>
      <c r="HLC37"/>
      <c r="HLD37"/>
      <c r="HLE37"/>
      <c r="HLF37"/>
      <c r="HLG37"/>
      <c r="HLH37"/>
      <c r="HLI37"/>
      <c r="HLJ37"/>
      <c r="HLK37"/>
      <c r="HLL37"/>
      <c r="HLM37"/>
      <c r="HLN37"/>
      <c r="HLO37"/>
      <c r="HLP37"/>
      <c r="HLQ37"/>
      <c r="HLR37"/>
      <c r="HLS37"/>
      <c r="HLT37"/>
      <c r="HLU37"/>
      <c r="HLV37"/>
      <c r="HLW37"/>
      <c r="HLX37"/>
      <c r="HLY37"/>
      <c r="HLZ37"/>
      <c r="HMA37"/>
      <c r="HMB37"/>
      <c r="HMC37"/>
      <c r="HMD37"/>
      <c r="HME37"/>
      <c r="HMF37"/>
      <c r="HMG37"/>
      <c r="HMH37"/>
      <c r="HMI37"/>
      <c r="HMJ37"/>
      <c r="HMK37"/>
      <c r="HML37"/>
      <c r="HMM37"/>
      <c r="HMN37"/>
      <c r="HMO37"/>
      <c r="HMP37"/>
      <c r="HMQ37"/>
      <c r="HMR37"/>
      <c r="HMS37"/>
      <c r="HMT37"/>
      <c r="HMU37"/>
      <c r="HMV37"/>
      <c r="HMW37"/>
      <c r="HMX37"/>
      <c r="HMY37"/>
      <c r="HMZ37"/>
      <c r="HNA37"/>
      <c r="HNB37"/>
      <c r="HNC37"/>
      <c r="HND37"/>
      <c r="HNE37"/>
      <c r="HNF37"/>
      <c r="HNG37"/>
      <c r="HNH37"/>
      <c r="HNI37"/>
      <c r="HNJ37"/>
      <c r="HNK37"/>
      <c r="HNL37"/>
      <c r="HNM37"/>
      <c r="HNN37"/>
      <c r="HNO37"/>
      <c r="HNP37"/>
      <c r="HNQ37"/>
      <c r="HNR37"/>
      <c r="HNS37"/>
      <c r="HNT37"/>
      <c r="HNU37"/>
      <c r="HNV37"/>
      <c r="HNW37"/>
      <c r="HNX37"/>
      <c r="HNY37"/>
      <c r="HNZ37"/>
      <c r="HOA37"/>
      <c r="HOB37"/>
      <c r="HOC37"/>
      <c r="HOD37"/>
      <c r="HOE37"/>
      <c r="HOF37"/>
      <c r="HOG37"/>
      <c r="HOH37"/>
      <c r="HOI37"/>
      <c r="HOJ37"/>
      <c r="HOK37"/>
      <c r="HOL37"/>
      <c r="HOM37"/>
      <c r="HON37"/>
      <c r="HOO37"/>
      <c r="HOP37"/>
      <c r="HOQ37"/>
      <c r="HOR37"/>
      <c r="HOS37"/>
      <c r="HOT37"/>
      <c r="HOU37"/>
      <c r="HOV37"/>
      <c r="HOW37"/>
      <c r="HOX37"/>
      <c r="HOY37"/>
      <c r="HOZ37"/>
      <c r="HPA37"/>
      <c r="HPB37"/>
      <c r="HPC37"/>
      <c r="HPD37"/>
      <c r="HPE37"/>
      <c r="HPF37"/>
      <c r="HPG37"/>
      <c r="HPH37"/>
      <c r="HPI37"/>
      <c r="HPJ37"/>
      <c r="HPK37"/>
      <c r="HPL37"/>
      <c r="HPM37"/>
      <c r="HPN37"/>
      <c r="HPO37"/>
      <c r="HPP37"/>
      <c r="HPQ37"/>
      <c r="HPR37"/>
      <c r="HPS37"/>
      <c r="HPT37"/>
      <c r="HPU37"/>
      <c r="HPV37"/>
      <c r="HPW37"/>
      <c r="HPX37"/>
      <c r="HPY37"/>
      <c r="HPZ37"/>
      <c r="HQA37"/>
      <c r="HQB37"/>
      <c r="HQC37"/>
      <c r="HQD37"/>
      <c r="HQE37"/>
      <c r="HQF37"/>
      <c r="HQG37"/>
      <c r="HQH37"/>
      <c r="HQI37"/>
      <c r="HQJ37"/>
      <c r="HQK37"/>
      <c r="HQL37"/>
      <c r="HQM37"/>
      <c r="HQN37"/>
      <c r="HQO37"/>
      <c r="HQP37"/>
      <c r="HQQ37"/>
      <c r="HQR37"/>
      <c r="HQS37"/>
      <c r="HQT37"/>
      <c r="HQU37"/>
      <c r="HQV37"/>
      <c r="HQW37"/>
      <c r="HQX37"/>
      <c r="HQY37"/>
      <c r="HQZ37"/>
      <c r="HRA37"/>
      <c r="HRB37"/>
      <c r="HRC37"/>
      <c r="HRD37"/>
      <c r="HRE37"/>
      <c r="HRF37"/>
      <c r="HRG37"/>
      <c r="HRH37"/>
      <c r="HRI37"/>
      <c r="HRJ37"/>
      <c r="HRK37"/>
      <c r="HRL37"/>
      <c r="HRM37"/>
      <c r="HRN37"/>
      <c r="HRO37"/>
      <c r="HRP37"/>
      <c r="HRQ37"/>
      <c r="HRR37"/>
      <c r="HRS37"/>
      <c r="HRT37"/>
      <c r="HRU37"/>
      <c r="HRV37"/>
      <c r="HRW37"/>
      <c r="HRX37"/>
      <c r="HRY37"/>
      <c r="HRZ37"/>
      <c r="HSA37"/>
      <c r="HSB37"/>
      <c r="HSC37"/>
      <c r="HSD37"/>
      <c r="HSE37"/>
      <c r="HSF37"/>
      <c r="HSG37"/>
      <c r="HSH37"/>
      <c r="HSI37"/>
      <c r="HSJ37"/>
      <c r="HSK37"/>
      <c r="HSL37"/>
      <c r="HSM37"/>
      <c r="HSN37"/>
      <c r="HSO37"/>
      <c r="HSP37"/>
      <c r="HSQ37"/>
      <c r="HSR37"/>
      <c r="HSS37"/>
      <c r="HST37"/>
      <c r="HSU37"/>
      <c r="HSV37"/>
      <c r="HSW37"/>
      <c r="HSX37"/>
      <c r="HSY37"/>
      <c r="HSZ37"/>
      <c r="HTA37"/>
      <c r="HTB37"/>
      <c r="HTC37"/>
      <c r="HTD37"/>
      <c r="HTE37"/>
      <c r="HTF37"/>
      <c r="HTG37"/>
      <c r="HTH37"/>
      <c r="HTI37"/>
      <c r="HTJ37"/>
      <c r="HTK37"/>
      <c r="HTL37"/>
      <c r="HTM37"/>
      <c r="HTN37"/>
      <c r="HTO37"/>
      <c r="HTP37"/>
      <c r="HTQ37"/>
      <c r="HTR37"/>
      <c r="HTS37"/>
      <c r="HTT37"/>
      <c r="HTU37"/>
      <c r="HTV37"/>
      <c r="HTW37"/>
      <c r="HTX37"/>
      <c r="HTY37"/>
      <c r="HTZ37"/>
      <c r="HUA37"/>
      <c r="HUB37"/>
      <c r="HUC37"/>
      <c r="HUD37"/>
      <c r="HUE37"/>
      <c r="HUF37"/>
      <c r="HUG37"/>
      <c r="HUH37"/>
      <c r="HUI37"/>
      <c r="HUJ37"/>
      <c r="HUK37"/>
      <c r="HUL37"/>
      <c r="HUM37"/>
      <c r="HUN37"/>
      <c r="HUO37"/>
      <c r="HUP37"/>
      <c r="HUQ37"/>
      <c r="HUR37"/>
      <c r="HUS37"/>
      <c r="HUT37"/>
      <c r="HUU37"/>
      <c r="HUV37"/>
      <c r="HUW37"/>
      <c r="HUX37"/>
      <c r="HUY37"/>
      <c r="HUZ37"/>
      <c r="HVA37"/>
      <c r="HVB37"/>
      <c r="HVC37"/>
      <c r="HVD37"/>
      <c r="HVE37"/>
      <c r="HVF37"/>
      <c r="HVG37"/>
      <c r="HVH37"/>
      <c r="HVI37"/>
      <c r="HVJ37"/>
      <c r="HVK37"/>
      <c r="HVL37"/>
      <c r="HVM37"/>
      <c r="HVN37"/>
      <c r="HVO37"/>
      <c r="HVP37"/>
      <c r="HVQ37"/>
      <c r="HVR37"/>
      <c r="HVS37"/>
      <c r="HVT37"/>
      <c r="HVU37"/>
      <c r="HVV37"/>
      <c r="HVW37"/>
      <c r="HVX37"/>
      <c r="HVY37"/>
      <c r="HVZ37"/>
      <c r="HWA37"/>
      <c r="HWB37"/>
      <c r="HWC37"/>
      <c r="HWD37"/>
      <c r="HWE37"/>
      <c r="HWF37"/>
      <c r="HWG37"/>
      <c r="HWH37"/>
      <c r="HWI37"/>
      <c r="HWJ37"/>
      <c r="HWK37"/>
      <c r="HWL37"/>
      <c r="HWM37"/>
      <c r="HWN37"/>
      <c r="HWO37"/>
      <c r="HWP37"/>
      <c r="HWQ37"/>
      <c r="HWR37"/>
      <c r="HWS37"/>
      <c r="HWT37"/>
      <c r="HWU37"/>
      <c r="HWV37"/>
      <c r="HWW37"/>
      <c r="HWX37"/>
      <c r="HWY37"/>
      <c r="HWZ37"/>
      <c r="HXA37"/>
      <c r="HXB37"/>
      <c r="HXC37"/>
      <c r="HXD37"/>
      <c r="HXE37"/>
      <c r="HXF37"/>
      <c r="HXG37"/>
      <c r="HXH37"/>
      <c r="HXI37"/>
      <c r="HXJ37"/>
      <c r="HXK37"/>
      <c r="HXL37"/>
      <c r="HXM37"/>
      <c r="HXN37"/>
      <c r="HXO37"/>
      <c r="HXP37"/>
      <c r="HXQ37"/>
      <c r="HXR37"/>
      <c r="HXS37"/>
      <c r="HXT37"/>
      <c r="HXU37"/>
      <c r="HXV37"/>
      <c r="HXW37"/>
      <c r="HXX37"/>
      <c r="HXY37"/>
      <c r="HXZ37"/>
      <c r="HYA37"/>
      <c r="HYB37"/>
      <c r="HYC37"/>
      <c r="HYD37"/>
      <c r="HYE37"/>
      <c r="HYF37"/>
      <c r="HYG37"/>
      <c r="HYH37"/>
      <c r="HYI37"/>
      <c r="HYJ37"/>
      <c r="HYK37"/>
      <c r="HYL37"/>
      <c r="HYM37"/>
      <c r="HYN37"/>
      <c r="HYO37"/>
      <c r="HYP37"/>
      <c r="HYQ37"/>
      <c r="HYR37"/>
      <c r="HYS37"/>
      <c r="HYT37"/>
      <c r="HYU37"/>
      <c r="HYV37"/>
      <c r="HYW37"/>
      <c r="HYX37"/>
      <c r="HYY37"/>
      <c r="HYZ37"/>
      <c r="HZA37"/>
      <c r="HZB37"/>
      <c r="HZC37"/>
      <c r="HZD37"/>
      <c r="HZE37"/>
      <c r="HZF37"/>
      <c r="HZG37"/>
      <c r="HZH37"/>
      <c r="HZI37"/>
      <c r="HZJ37"/>
      <c r="HZK37"/>
      <c r="HZL37"/>
      <c r="HZM37"/>
      <c r="HZN37"/>
      <c r="HZO37"/>
      <c r="HZP37"/>
      <c r="HZQ37"/>
      <c r="HZR37"/>
      <c r="HZS37"/>
      <c r="HZT37"/>
      <c r="HZU37"/>
      <c r="HZV37"/>
      <c r="HZW37"/>
      <c r="HZX37"/>
      <c r="HZY37"/>
      <c r="HZZ37"/>
      <c r="IAA37"/>
      <c r="IAB37"/>
      <c r="IAC37"/>
      <c r="IAD37"/>
      <c r="IAE37"/>
      <c r="IAF37"/>
      <c r="IAG37"/>
      <c r="IAH37"/>
      <c r="IAI37"/>
      <c r="IAJ37"/>
      <c r="IAK37"/>
      <c r="IAL37"/>
      <c r="IAM37"/>
      <c r="IAN37"/>
      <c r="IAO37"/>
      <c r="IAP37"/>
      <c r="IAQ37"/>
      <c r="IAR37"/>
      <c r="IAS37"/>
      <c r="IAT37"/>
      <c r="IAU37"/>
      <c r="IAV37"/>
      <c r="IAW37"/>
      <c r="IAX37"/>
      <c r="IAY37"/>
      <c r="IAZ37"/>
      <c r="IBA37"/>
      <c r="IBB37"/>
      <c r="IBC37"/>
      <c r="IBD37"/>
      <c r="IBE37"/>
      <c r="IBF37"/>
      <c r="IBG37"/>
      <c r="IBH37"/>
      <c r="IBI37"/>
      <c r="IBJ37"/>
      <c r="IBK37"/>
      <c r="IBL37"/>
      <c r="IBM37"/>
      <c r="IBN37"/>
      <c r="IBO37"/>
      <c r="IBP37"/>
      <c r="IBQ37"/>
      <c r="IBR37"/>
      <c r="IBS37"/>
      <c r="IBT37"/>
      <c r="IBU37"/>
      <c r="IBV37"/>
      <c r="IBW37"/>
      <c r="IBX37"/>
      <c r="IBY37"/>
      <c r="IBZ37"/>
      <c r="ICA37"/>
      <c r="ICB37"/>
      <c r="ICC37"/>
      <c r="ICD37"/>
      <c r="ICE37"/>
      <c r="ICF37"/>
      <c r="ICG37"/>
      <c r="ICH37"/>
      <c r="ICI37"/>
      <c r="ICJ37"/>
      <c r="ICK37"/>
      <c r="ICL37"/>
      <c r="ICM37"/>
      <c r="ICN37"/>
      <c r="ICO37"/>
      <c r="ICP37"/>
      <c r="ICQ37"/>
      <c r="ICR37"/>
      <c r="ICS37"/>
      <c r="ICT37"/>
      <c r="ICU37"/>
      <c r="ICV37"/>
      <c r="ICW37"/>
      <c r="ICX37"/>
      <c r="ICY37"/>
      <c r="ICZ37"/>
      <c r="IDA37"/>
      <c r="IDB37"/>
      <c r="IDC37"/>
      <c r="IDD37"/>
      <c r="IDE37"/>
      <c r="IDF37"/>
      <c r="IDG37"/>
      <c r="IDH37"/>
      <c r="IDI37"/>
      <c r="IDJ37"/>
      <c r="IDK37"/>
      <c r="IDL37"/>
      <c r="IDM37"/>
      <c r="IDN37"/>
      <c r="IDO37"/>
      <c r="IDP37"/>
      <c r="IDQ37"/>
      <c r="IDR37"/>
      <c r="IDS37"/>
      <c r="IDT37"/>
      <c r="IDU37"/>
      <c r="IDV37"/>
      <c r="IDW37"/>
      <c r="IDX37"/>
      <c r="IDY37"/>
      <c r="IDZ37"/>
      <c r="IEA37"/>
      <c r="IEB37"/>
      <c r="IEC37"/>
      <c r="IED37"/>
      <c r="IEE37"/>
      <c r="IEF37"/>
      <c r="IEG37"/>
      <c r="IEH37"/>
      <c r="IEI37"/>
      <c r="IEJ37"/>
      <c r="IEK37"/>
      <c r="IEL37"/>
      <c r="IEM37"/>
      <c r="IEN37"/>
      <c r="IEO37"/>
      <c r="IEP37"/>
      <c r="IEQ37"/>
      <c r="IER37"/>
      <c r="IES37"/>
      <c r="IET37"/>
      <c r="IEU37"/>
      <c r="IEV37"/>
      <c r="IEW37"/>
      <c r="IEX37"/>
      <c r="IEY37"/>
      <c r="IEZ37"/>
      <c r="IFA37"/>
      <c r="IFB37"/>
      <c r="IFC37"/>
      <c r="IFD37"/>
      <c r="IFE37"/>
      <c r="IFF37"/>
      <c r="IFG37"/>
      <c r="IFH37"/>
      <c r="IFI37"/>
      <c r="IFJ37"/>
      <c r="IFK37"/>
      <c r="IFL37"/>
      <c r="IFM37"/>
      <c r="IFN37"/>
      <c r="IFO37"/>
      <c r="IFP37"/>
      <c r="IFQ37"/>
      <c r="IFR37"/>
      <c r="IFS37"/>
      <c r="IFT37"/>
      <c r="IFU37"/>
      <c r="IFV37"/>
      <c r="IFW37"/>
      <c r="IFX37"/>
      <c r="IFY37"/>
      <c r="IFZ37"/>
      <c r="IGA37"/>
      <c r="IGB37"/>
      <c r="IGC37"/>
      <c r="IGD37"/>
      <c r="IGE37"/>
      <c r="IGF37"/>
      <c r="IGG37"/>
      <c r="IGH37"/>
      <c r="IGI37"/>
      <c r="IGJ37"/>
      <c r="IGK37"/>
      <c r="IGL37"/>
      <c r="IGM37"/>
      <c r="IGN37"/>
      <c r="IGO37"/>
      <c r="IGP37"/>
      <c r="IGQ37"/>
      <c r="IGR37"/>
      <c r="IGS37"/>
      <c r="IGT37"/>
      <c r="IGU37"/>
      <c r="IGV37"/>
      <c r="IGW37"/>
      <c r="IGX37"/>
      <c r="IGY37"/>
      <c r="IGZ37"/>
      <c r="IHA37"/>
      <c r="IHB37"/>
      <c r="IHC37"/>
      <c r="IHD37"/>
      <c r="IHE37"/>
      <c r="IHF37"/>
      <c r="IHG37"/>
      <c r="IHH37"/>
      <c r="IHI37"/>
      <c r="IHJ37"/>
      <c r="IHK37"/>
      <c r="IHL37"/>
      <c r="IHM37"/>
      <c r="IHN37"/>
      <c r="IHO37"/>
      <c r="IHP37"/>
      <c r="IHQ37"/>
      <c r="IHR37"/>
      <c r="IHS37"/>
      <c r="IHT37"/>
      <c r="IHU37"/>
      <c r="IHV37"/>
      <c r="IHW37"/>
      <c r="IHX37"/>
      <c r="IHY37"/>
      <c r="IHZ37"/>
      <c r="IIA37"/>
      <c r="IIB37"/>
      <c r="IIC37"/>
      <c r="IID37"/>
      <c r="IIE37"/>
      <c r="IIF37"/>
      <c r="IIG37"/>
      <c r="IIH37"/>
      <c r="III37"/>
      <c r="IIJ37"/>
      <c r="IIK37"/>
      <c r="IIL37"/>
      <c r="IIM37"/>
      <c r="IIN37"/>
      <c r="IIO37"/>
      <c r="IIP37"/>
      <c r="IIQ37"/>
      <c r="IIR37"/>
      <c r="IIS37"/>
      <c r="IIT37"/>
      <c r="IIU37"/>
      <c r="IIV37"/>
      <c r="IIW37"/>
      <c r="IIX37"/>
      <c r="IIY37"/>
      <c r="IIZ37"/>
      <c r="IJA37"/>
      <c r="IJB37"/>
      <c r="IJC37"/>
      <c r="IJD37"/>
      <c r="IJE37"/>
      <c r="IJF37"/>
      <c r="IJG37"/>
      <c r="IJH37"/>
      <c r="IJI37"/>
      <c r="IJJ37"/>
      <c r="IJK37"/>
      <c r="IJL37"/>
      <c r="IJM37"/>
      <c r="IJN37"/>
      <c r="IJO37"/>
      <c r="IJP37"/>
      <c r="IJQ37"/>
      <c r="IJR37"/>
      <c r="IJS37"/>
      <c r="IJT37"/>
      <c r="IJU37"/>
      <c r="IJV37"/>
      <c r="IJW37"/>
      <c r="IJX37"/>
      <c r="IJY37"/>
      <c r="IJZ37"/>
      <c r="IKA37"/>
      <c r="IKB37"/>
      <c r="IKC37"/>
      <c r="IKD37"/>
      <c r="IKE37"/>
      <c r="IKF37"/>
      <c r="IKG37"/>
      <c r="IKH37"/>
      <c r="IKI37"/>
      <c r="IKJ37"/>
      <c r="IKK37"/>
      <c r="IKL37"/>
      <c r="IKM37"/>
      <c r="IKN37"/>
      <c r="IKO37"/>
      <c r="IKP37"/>
      <c r="IKQ37"/>
      <c r="IKR37"/>
      <c r="IKS37"/>
      <c r="IKT37"/>
      <c r="IKU37"/>
      <c r="IKV37"/>
      <c r="IKW37"/>
      <c r="IKX37"/>
      <c r="IKY37"/>
      <c r="IKZ37"/>
      <c r="ILA37"/>
      <c r="ILB37"/>
      <c r="ILC37"/>
      <c r="ILD37"/>
      <c r="ILE37"/>
      <c r="ILF37"/>
      <c r="ILG37"/>
      <c r="ILH37"/>
      <c r="ILI37"/>
      <c r="ILJ37"/>
      <c r="ILK37"/>
      <c r="ILL37"/>
      <c r="ILM37"/>
      <c r="ILN37"/>
      <c r="ILO37"/>
      <c r="ILP37"/>
      <c r="ILQ37"/>
      <c r="ILR37"/>
      <c r="ILS37"/>
      <c r="ILT37"/>
      <c r="ILU37"/>
      <c r="ILV37"/>
      <c r="ILW37"/>
      <c r="ILX37"/>
      <c r="ILY37"/>
      <c r="ILZ37"/>
      <c r="IMA37"/>
      <c r="IMB37"/>
      <c r="IMC37"/>
      <c r="IMD37"/>
      <c r="IME37"/>
      <c r="IMF37"/>
      <c r="IMG37"/>
      <c r="IMH37"/>
      <c r="IMI37"/>
      <c r="IMJ37"/>
      <c r="IMK37"/>
      <c r="IML37"/>
      <c r="IMM37"/>
      <c r="IMN37"/>
      <c r="IMO37"/>
      <c r="IMP37"/>
      <c r="IMQ37"/>
      <c r="IMR37"/>
      <c r="IMS37"/>
      <c r="IMT37"/>
      <c r="IMU37"/>
      <c r="IMV37"/>
      <c r="IMW37"/>
      <c r="IMX37"/>
      <c r="IMY37"/>
      <c r="IMZ37"/>
      <c r="INA37"/>
      <c r="INB37"/>
      <c r="INC37"/>
      <c r="IND37"/>
      <c r="INE37"/>
      <c r="INF37"/>
      <c r="ING37"/>
      <c r="INH37"/>
      <c r="INI37"/>
      <c r="INJ37"/>
      <c r="INK37"/>
      <c r="INL37"/>
      <c r="INM37"/>
      <c r="INN37"/>
      <c r="INO37"/>
      <c r="INP37"/>
      <c r="INQ37"/>
      <c r="INR37"/>
      <c r="INS37"/>
      <c r="INT37"/>
      <c r="INU37"/>
      <c r="INV37"/>
      <c r="INW37"/>
      <c r="INX37"/>
      <c r="INY37"/>
      <c r="INZ37"/>
      <c r="IOA37"/>
      <c r="IOB37"/>
      <c r="IOC37"/>
      <c r="IOD37"/>
      <c r="IOE37"/>
      <c r="IOF37"/>
      <c r="IOG37"/>
      <c r="IOH37"/>
      <c r="IOI37"/>
      <c r="IOJ37"/>
      <c r="IOK37"/>
      <c r="IOL37"/>
      <c r="IOM37"/>
      <c r="ION37"/>
      <c r="IOO37"/>
      <c r="IOP37"/>
      <c r="IOQ37"/>
      <c r="IOR37"/>
      <c r="IOS37"/>
      <c r="IOT37"/>
      <c r="IOU37"/>
      <c r="IOV37"/>
      <c r="IOW37"/>
      <c r="IOX37"/>
      <c r="IOY37"/>
      <c r="IOZ37"/>
      <c r="IPA37"/>
      <c r="IPB37"/>
      <c r="IPC37"/>
      <c r="IPD37"/>
      <c r="IPE37"/>
      <c r="IPF37"/>
      <c r="IPG37"/>
      <c r="IPH37"/>
      <c r="IPI37"/>
      <c r="IPJ37"/>
      <c r="IPK37"/>
      <c r="IPL37"/>
      <c r="IPM37"/>
      <c r="IPN37"/>
      <c r="IPO37"/>
      <c r="IPP37"/>
      <c r="IPQ37"/>
      <c r="IPR37"/>
      <c r="IPS37"/>
      <c r="IPT37"/>
      <c r="IPU37"/>
      <c r="IPV37"/>
      <c r="IPW37"/>
      <c r="IPX37"/>
      <c r="IPY37"/>
      <c r="IPZ37"/>
      <c r="IQA37"/>
      <c r="IQB37"/>
      <c r="IQC37"/>
      <c r="IQD37"/>
      <c r="IQE37"/>
      <c r="IQF37"/>
      <c r="IQG37"/>
      <c r="IQH37"/>
      <c r="IQI37"/>
      <c r="IQJ37"/>
      <c r="IQK37"/>
      <c r="IQL37"/>
      <c r="IQM37"/>
      <c r="IQN37"/>
      <c r="IQO37"/>
      <c r="IQP37"/>
      <c r="IQQ37"/>
      <c r="IQR37"/>
      <c r="IQS37"/>
      <c r="IQT37"/>
      <c r="IQU37"/>
      <c r="IQV37"/>
      <c r="IQW37"/>
      <c r="IQX37"/>
      <c r="IQY37"/>
      <c r="IQZ37"/>
      <c r="IRA37"/>
      <c r="IRB37"/>
      <c r="IRC37"/>
      <c r="IRD37"/>
      <c r="IRE37"/>
      <c r="IRF37"/>
      <c r="IRG37"/>
      <c r="IRH37"/>
      <c r="IRI37"/>
      <c r="IRJ37"/>
      <c r="IRK37"/>
      <c r="IRL37"/>
      <c r="IRM37"/>
      <c r="IRN37"/>
      <c r="IRO37"/>
      <c r="IRP37"/>
      <c r="IRQ37"/>
      <c r="IRR37"/>
      <c r="IRS37"/>
      <c r="IRT37"/>
      <c r="IRU37"/>
      <c r="IRV37"/>
      <c r="IRW37"/>
      <c r="IRX37"/>
      <c r="IRY37"/>
      <c r="IRZ37"/>
      <c r="ISA37"/>
      <c r="ISB37"/>
      <c r="ISC37"/>
      <c r="ISD37"/>
      <c r="ISE37"/>
      <c r="ISF37"/>
      <c r="ISG37"/>
      <c r="ISH37"/>
      <c r="ISI37"/>
      <c r="ISJ37"/>
      <c r="ISK37"/>
      <c r="ISL37"/>
      <c r="ISM37"/>
      <c r="ISN37"/>
      <c r="ISO37"/>
      <c r="ISP37"/>
      <c r="ISQ37"/>
      <c r="ISR37"/>
      <c r="ISS37"/>
      <c r="IST37"/>
      <c r="ISU37"/>
      <c r="ISV37"/>
      <c r="ISW37"/>
      <c r="ISX37"/>
      <c r="ISY37"/>
      <c r="ISZ37"/>
      <c r="ITA37"/>
      <c r="ITB37"/>
      <c r="ITC37"/>
      <c r="ITD37"/>
      <c r="ITE37"/>
      <c r="ITF37"/>
      <c r="ITG37"/>
      <c r="ITH37"/>
      <c r="ITI37"/>
      <c r="ITJ37"/>
      <c r="ITK37"/>
      <c r="ITL37"/>
      <c r="ITM37"/>
      <c r="ITN37"/>
      <c r="ITO37"/>
      <c r="ITP37"/>
      <c r="ITQ37"/>
      <c r="ITR37"/>
      <c r="ITS37"/>
      <c r="ITT37"/>
      <c r="ITU37"/>
      <c r="ITV37"/>
      <c r="ITW37"/>
      <c r="ITX37"/>
      <c r="ITY37"/>
      <c r="ITZ37"/>
      <c r="IUA37"/>
      <c r="IUB37"/>
      <c r="IUC37"/>
      <c r="IUD37"/>
      <c r="IUE37"/>
      <c r="IUF37"/>
      <c r="IUG37"/>
      <c r="IUH37"/>
      <c r="IUI37"/>
      <c r="IUJ37"/>
      <c r="IUK37"/>
      <c r="IUL37"/>
      <c r="IUM37"/>
      <c r="IUN37"/>
      <c r="IUO37"/>
      <c r="IUP37"/>
      <c r="IUQ37"/>
      <c r="IUR37"/>
      <c r="IUS37"/>
      <c r="IUT37"/>
      <c r="IUU37"/>
      <c r="IUV37"/>
      <c r="IUW37"/>
      <c r="IUX37"/>
      <c r="IUY37"/>
      <c r="IUZ37"/>
      <c r="IVA37"/>
      <c r="IVB37"/>
      <c r="IVC37"/>
      <c r="IVD37"/>
      <c r="IVE37"/>
      <c r="IVF37"/>
      <c r="IVG37"/>
      <c r="IVH37"/>
      <c r="IVI37"/>
      <c r="IVJ37"/>
      <c r="IVK37"/>
      <c r="IVL37"/>
      <c r="IVM37"/>
      <c r="IVN37"/>
      <c r="IVO37"/>
      <c r="IVP37"/>
      <c r="IVQ37"/>
      <c r="IVR37"/>
      <c r="IVS37"/>
      <c r="IVT37"/>
      <c r="IVU37"/>
      <c r="IVV37"/>
      <c r="IVW37"/>
      <c r="IVX37"/>
      <c r="IVY37"/>
      <c r="IVZ37"/>
      <c r="IWA37"/>
      <c r="IWB37"/>
      <c r="IWC37"/>
      <c r="IWD37"/>
      <c r="IWE37"/>
      <c r="IWF37"/>
      <c r="IWG37"/>
      <c r="IWH37"/>
      <c r="IWI37"/>
      <c r="IWJ37"/>
      <c r="IWK37"/>
      <c r="IWL37"/>
      <c r="IWM37"/>
      <c r="IWN37"/>
      <c r="IWO37"/>
      <c r="IWP37"/>
      <c r="IWQ37"/>
      <c r="IWR37"/>
      <c r="IWS37"/>
      <c r="IWT37"/>
      <c r="IWU37"/>
      <c r="IWV37"/>
      <c r="IWW37"/>
      <c r="IWX37"/>
      <c r="IWY37"/>
      <c r="IWZ37"/>
      <c r="IXA37"/>
      <c r="IXB37"/>
      <c r="IXC37"/>
      <c r="IXD37"/>
      <c r="IXE37"/>
      <c r="IXF37"/>
      <c r="IXG37"/>
      <c r="IXH37"/>
      <c r="IXI37"/>
      <c r="IXJ37"/>
      <c r="IXK37"/>
      <c r="IXL37"/>
      <c r="IXM37"/>
      <c r="IXN37"/>
      <c r="IXO37"/>
      <c r="IXP37"/>
      <c r="IXQ37"/>
      <c r="IXR37"/>
      <c r="IXS37"/>
      <c r="IXT37"/>
      <c r="IXU37"/>
      <c r="IXV37"/>
      <c r="IXW37"/>
      <c r="IXX37"/>
      <c r="IXY37"/>
      <c r="IXZ37"/>
      <c r="IYA37"/>
      <c r="IYB37"/>
      <c r="IYC37"/>
      <c r="IYD37"/>
      <c r="IYE37"/>
      <c r="IYF37"/>
      <c r="IYG37"/>
      <c r="IYH37"/>
      <c r="IYI37"/>
      <c r="IYJ37"/>
      <c r="IYK37"/>
      <c r="IYL37"/>
      <c r="IYM37"/>
      <c r="IYN37"/>
      <c r="IYO37"/>
      <c r="IYP37"/>
      <c r="IYQ37"/>
      <c r="IYR37"/>
      <c r="IYS37"/>
      <c r="IYT37"/>
      <c r="IYU37"/>
      <c r="IYV37"/>
      <c r="IYW37"/>
      <c r="IYX37"/>
      <c r="IYY37"/>
      <c r="IYZ37"/>
      <c r="IZA37"/>
      <c r="IZB37"/>
      <c r="IZC37"/>
      <c r="IZD37"/>
      <c r="IZE37"/>
      <c r="IZF37"/>
      <c r="IZG37"/>
      <c r="IZH37"/>
      <c r="IZI37"/>
      <c r="IZJ37"/>
      <c r="IZK37"/>
      <c r="IZL37"/>
      <c r="IZM37"/>
      <c r="IZN37"/>
      <c r="IZO37"/>
      <c r="IZP37"/>
      <c r="IZQ37"/>
      <c r="IZR37"/>
      <c r="IZS37"/>
      <c r="IZT37"/>
      <c r="IZU37"/>
      <c r="IZV37"/>
      <c r="IZW37"/>
      <c r="IZX37"/>
      <c r="IZY37"/>
      <c r="IZZ37"/>
      <c r="JAA37"/>
      <c r="JAB37"/>
      <c r="JAC37"/>
      <c r="JAD37"/>
      <c r="JAE37"/>
      <c r="JAF37"/>
      <c r="JAG37"/>
      <c r="JAH37"/>
      <c r="JAI37"/>
      <c r="JAJ37"/>
      <c r="JAK37"/>
      <c r="JAL37"/>
      <c r="JAM37"/>
      <c r="JAN37"/>
      <c r="JAO37"/>
      <c r="JAP37"/>
      <c r="JAQ37"/>
      <c r="JAR37"/>
      <c r="JAS37"/>
      <c r="JAT37"/>
      <c r="JAU37"/>
      <c r="JAV37"/>
      <c r="JAW37"/>
      <c r="JAX37"/>
      <c r="JAY37"/>
      <c r="JAZ37"/>
      <c r="JBA37"/>
      <c r="JBB37"/>
      <c r="JBC37"/>
      <c r="JBD37"/>
      <c r="JBE37"/>
      <c r="JBF37"/>
      <c r="JBG37"/>
      <c r="JBH37"/>
      <c r="JBI37"/>
      <c r="JBJ37"/>
      <c r="JBK37"/>
      <c r="JBL37"/>
      <c r="JBM37"/>
      <c r="JBN37"/>
      <c r="JBO37"/>
      <c r="JBP37"/>
      <c r="JBQ37"/>
      <c r="JBR37"/>
      <c r="JBS37"/>
      <c r="JBT37"/>
      <c r="JBU37"/>
      <c r="JBV37"/>
      <c r="JBW37"/>
      <c r="JBX37"/>
      <c r="JBY37"/>
      <c r="JBZ37"/>
      <c r="JCA37"/>
      <c r="JCB37"/>
      <c r="JCC37"/>
      <c r="JCD37"/>
      <c r="JCE37"/>
      <c r="JCF37"/>
      <c r="JCG37"/>
      <c r="JCH37"/>
      <c r="JCI37"/>
      <c r="JCJ37"/>
      <c r="JCK37"/>
      <c r="JCL37"/>
      <c r="JCM37"/>
      <c r="JCN37"/>
      <c r="JCO37"/>
      <c r="JCP37"/>
      <c r="JCQ37"/>
      <c r="JCR37"/>
      <c r="JCS37"/>
      <c r="JCT37"/>
      <c r="JCU37"/>
      <c r="JCV37"/>
      <c r="JCW37"/>
      <c r="JCX37"/>
      <c r="JCY37"/>
      <c r="JCZ37"/>
      <c r="JDA37"/>
      <c r="JDB37"/>
      <c r="JDC37"/>
      <c r="JDD37"/>
      <c r="JDE37"/>
      <c r="JDF37"/>
      <c r="JDG37"/>
      <c r="JDH37"/>
      <c r="JDI37"/>
      <c r="JDJ37"/>
      <c r="JDK37"/>
      <c r="JDL37"/>
      <c r="JDM37"/>
      <c r="JDN37"/>
      <c r="JDO37"/>
      <c r="JDP37"/>
      <c r="JDQ37"/>
      <c r="JDR37"/>
      <c r="JDS37"/>
      <c r="JDT37"/>
      <c r="JDU37"/>
      <c r="JDV37"/>
      <c r="JDW37"/>
      <c r="JDX37"/>
      <c r="JDY37"/>
      <c r="JDZ37"/>
      <c r="JEA37"/>
      <c r="JEB37"/>
      <c r="JEC37"/>
      <c r="JED37"/>
      <c r="JEE37"/>
      <c r="JEF37"/>
      <c r="JEG37"/>
      <c r="JEH37"/>
      <c r="JEI37"/>
      <c r="JEJ37"/>
      <c r="JEK37"/>
      <c r="JEL37"/>
      <c r="JEM37"/>
      <c r="JEN37"/>
      <c r="JEO37"/>
      <c r="JEP37"/>
      <c r="JEQ37"/>
      <c r="JER37"/>
      <c r="JES37"/>
      <c r="JET37"/>
      <c r="JEU37"/>
      <c r="JEV37"/>
      <c r="JEW37"/>
      <c r="JEX37"/>
      <c r="JEY37"/>
      <c r="JEZ37"/>
      <c r="JFA37"/>
      <c r="JFB37"/>
      <c r="JFC37"/>
      <c r="JFD37"/>
      <c r="JFE37"/>
      <c r="JFF37"/>
      <c r="JFG37"/>
      <c r="JFH37"/>
      <c r="JFI37"/>
      <c r="JFJ37"/>
      <c r="JFK37"/>
      <c r="JFL37"/>
      <c r="JFM37"/>
      <c r="JFN37"/>
      <c r="JFO37"/>
      <c r="JFP37"/>
      <c r="JFQ37"/>
      <c r="JFR37"/>
      <c r="JFS37"/>
      <c r="JFT37"/>
      <c r="JFU37"/>
      <c r="JFV37"/>
      <c r="JFW37"/>
      <c r="JFX37"/>
      <c r="JFY37"/>
      <c r="JFZ37"/>
      <c r="JGA37"/>
      <c r="JGB37"/>
      <c r="JGC37"/>
      <c r="JGD37"/>
      <c r="JGE37"/>
      <c r="JGF37"/>
      <c r="JGG37"/>
      <c r="JGH37"/>
      <c r="JGI37"/>
      <c r="JGJ37"/>
      <c r="JGK37"/>
      <c r="JGL37"/>
      <c r="JGM37"/>
      <c r="JGN37"/>
      <c r="JGO37"/>
      <c r="JGP37"/>
      <c r="JGQ37"/>
      <c r="JGR37"/>
      <c r="JGS37"/>
      <c r="JGT37"/>
      <c r="JGU37"/>
      <c r="JGV37"/>
      <c r="JGW37"/>
      <c r="JGX37"/>
      <c r="JGY37"/>
      <c r="JGZ37"/>
      <c r="JHA37"/>
      <c r="JHB37"/>
      <c r="JHC37"/>
      <c r="JHD37"/>
      <c r="JHE37"/>
      <c r="JHF37"/>
      <c r="JHG37"/>
      <c r="JHH37"/>
      <c r="JHI37"/>
      <c r="JHJ37"/>
      <c r="JHK37"/>
      <c r="JHL37"/>
      <c r="JHM37"/>
      <c r="JHN37"/>
      <c r="JHO37"/>
      <c r="JHP37"/>
      <c r="JHQ37"/>
      <c r="JHR37"/>
      <c r="JHS37"/>
      <c r="JHT37"/>
      <c r="JHU37"/>
      <c r="JHV37"/>
      <c r="JHW37"/>
      <c r="JHX37"/>
      <c r="JHY37"/>
      <c r="JHZ37"/>
      <c r="JIA37"/>
      <c r="JIB37"/>
      <c r="JIC37"/>
      <c r="JID37"/>
      <c r="JIE37"/>
      <c r="JIF37"/>
      <c r="JIG37"/>
      <c r="JIH37"/>
      <c r="JII37"/>
      <c r="JIJ37"/>
      <c r="JIK37"/>
      <c r="JIL37"/>
      <c r="JIM37"/>
      <c r="JIN37"/>
      <c r="JIO37"/>
      <c r="JIP37"/>
      <c r="JIQ37"/>
      <c r="JIR37"/>
      <c r="JIS37"/>
      <c r="JIT37"/>
      <c r="JIU37"/>
      <c r="JIV37"/>
      <c r="JIW37"/>
      <c r="JIX37"/>
      <c r="JIY37"/>
      <c r="JIZ37"/>
      <c r="JJA37"/>
      <c r="JJB37"/>
      <c r="JJC37"/>
      <c r="JJD37"/>
      <c r="JJE37"/>
      <c r="JJF37"/>
      <c r="JJG37"/>
      <c r="JJH37"/>
      <c r="JJI37"/>
      <c r="JJJ37"/>
      <c r="JJK37"/>
      <c r="JJL37"/>
      <c r="JJM37"/>
      <c r="JJN37"/>
      <c r="JJO37"/>
      <c r="JJP37"/>
      <c r="JJQ37"/>
      <c r="JJR37"/>
      <c r="JJS37"/>
      <c r="JJT37"/>
      <c r="JJU37"/>
      <c r="JJV37"/>
      <c r="JJW37"/>
      <c r="JJX37"/>
      <c r="JJY37"/>
      <c r="JJZ37"/>
      <c r="JKA37"/>
      <c r="JKB37"/>
      <c r="JKC37"/>
      <c r="JKD37"/>
      <c r="JKE37"/>
      <c r="JKF37"/>
      <c r="JKG37"/>
      <c r="JKH37"/>
      <c r="JKI37"/>
      <c r="JKJ37"/>
      <c r="JKK37"/>
      <c r="JKL37"/>
      <c r="JKM37"/>
      <c r="JKN37"/>
      <c r="JKO37"/>
      <c r="JKP37"/>
      <c r="JKQ37"/>
      <c r="JKR37"/>
      <c r="JKS37"/>
      <c r="JKT37"/>
      <c r="JKU37"/>
      <c r="JKV37"/>
      <c r="JKW37"/>
      <c r="JKX37"/>
      <c r="JKY37"/>
      <c r="JKZ37"/>
      <c r="JLA37"/>
      <c r="JLB37"/>
      <c r="JLC37"/>
      <c r="JLD37"/>
      <c r="JLE37"/>
      <c r="JLF37"/>
      <c r="JLG37"/>
      <c r="JLH37"/>
      <c r="JLI37"/>
      <c r="JLJ37"/>
      <c r="JLK37"/>
      <c r="JLL37"/>
      <c r="JLM37"/>
      <c r="JLN37"/>
      <c r="JLO37"/>
      <c r="JLP37"/>
      <c r="JLQ37"/>
      <c r="JLR37"/>
      <c r="JLS37"/>
      <c r="JLT37"/>
      <c r="JLU37"/>
      <c r="JLV37"/>
      <c r="JLW37"/>
      <c r="JLX37"/>
      <c r="JLY37"/>
      <c r="JLZ37"/>
      <c r="JMA37"/>
      <c r="JMB37"/>
      <c r="JMC37"/>
      <c r="JMD37"/>
      <c r="JME37"/>
      <c r="JMF37"/>
      <c r="JMG37"/>
      <c r="JMH37"/>
      <c r="JMI37"/>
      <c r="JMJ37"/>
      <c r="JMK37"/>
      <c r="JML37"/>
      <c r="JMM37"/>
      <c r="JMN37"/>
      <c r="JMO37"/>
      <c r="JMP37"/>
      <c r="JMQ37"/>
      <c r="JMR37"/>
      <c r="JMS37"/>
      <c r="JMT37"/>
      <c r="JMU37"/>
      <c r="JMV37"/>
      <c r="JMW37"/>
      <c r="JMX37"/>
      <c r="JMY37"/>
      <c r="JMZ37"/>
      <c r="JNA37"/>
      <c r="JNB37"/>
      <c r="JNC37"/>
      <c r="JND37"/>
      <c r="JNE37"/>
      <c r="JNF37"/>
      <c r="JNG37"/>
      <c r="JNH37"/>
      <c r="JNI37"/>
      <c r="JNJ37"/>
      <c r="JNK37"/>
      <c r="JNL37"/>
      <c r="JNM37"/>
      <c r="JNN37"/>
      <c r="JNO37"/>
      <c r="JNP37"/>
      <c r="JNQ37"/>
      <c r="JNR37"/>
      <c r="JNS37"/>
      <c r="JNT37"/>
      <c r="JNU37"/>
      <c r="JNV37"/>
      <c r="JNW37"/>
      <c r="JNX37"/>
      <c r="JNY37"/>
      <c r="JNZ37"/>
      <c r="JOA37"/>
      <c r="JOB37"/>
      <c r="JOC37"/>
      <c r="JOD37"/>
      <c r="JOE37"/>
      <c r="JOF37"/>
      <c r="JOG37"/>
      <c r="JOH37"/>
      <c r="JOI37"/>
      <c r="JOJ37"/>
      <c r="JOK37"/>
      <c r="JOL37"/>
      <c r="JOM37"/>
      <c r="JON37"/>
      <c r="JOO37"/>
      <c r="JOP37"/>
      <c r="JOQ37"/>
      <c r="JOR37"/>
      <c r="JOS37"/>
      <c r="JOT37"/>
      <c r="JOU37"/>
      <c r="JOV37"/>
      <c r="JOW37"/>
      <c r="JOX37"/>
      <c r="JOY37"/>
      <c r="JOZ37"/>
      <c r="JPA37"/>
      <c r="JPB37"/>
      <c r="JPC37"/>
      <c r="JPD37"/>
      <c r="JPE37"/>
      <c r="JPF37"/>
      <c r="JPG37"/>
      <c r="JPH37"/>
      <c r="JPI37"/>
      <c r="JPJ37"/>
      <c r="JPK37"/>
      <c r="JPL37"/>
      <c r="JPM37"/>
      <c r="JPN37"/>
      <c r="JPO37"/>
      <c r="JPP37"/>
      <c r="JPQ37"/>
      <c r="JPR37"/>
      <c r="JPS37"/>
      <c r="JPT37"/>
      <c r="JPU37"/>
      <c r="JPV37"/>
      <c r="JPW37"/>
      <c r="JPX37"/>
      <c r="JPY37"/>
      <c r="JPZ37"/>
      <c r="JQA37"/>
      <c r="JQB37"/>
      <c r="JQC37"/>
      <c r="JQD37"/>
      <c r="JQE37"/>
      <c r="JQF37"/>
      <c r="JQG37"/>
      <c r="JQH37"/>
      <c r="JQI37"/>
      <c r="JQJ37"/>
      <c r="JQK37"/>
      <c r="JQL37"/>
      <c r="JQM37"/>
      <c r="JQN37"/>
      <c r="JQO37"/>
      <c r="JQP37"/>
      <c r="JQQ37"/>
      <c r="JQR37"/>
      <c r="JQS37"/>
      <c r="JQT37"/>
      <c r="JQU37"/>
      <c r="JQV37"/>
      <c r="JQW37"/>
      <c r="JQX37"/>
      <c r="JQY37"/>
      <c r="JQZ37"/>
      <c r="JRA37"/>
      <c r="JRB37"/>
      <c r="JRC37"/>
      <c r="JRD37"/>
      <c r="JRE37"/>
      <c r="JRF37"/>
      <c r="JRG37"/>
      <c r="JRH37"/>
      <c r="JRI37"/>
      <c r="JRJ37"/>
      <c r="JRK37"/>
      <c r="JRL37"/>
      <c r="JRM37"/>
      <c r="JRN37"/>
      <c r="JRO37"/>
      <c r="JRP37"/>
      <c r="JRQ37"/>
      <c r="JRR37"/>
      <c r="JRS37"/>
      <c r="JRT37"/>
      <c r="JRU37"/>
      <c r="JRV37"/>
      <c r="JRW37"/>
      <c r="JRX37"/>
      <c r="JRY37"/>
      <c r="JRZ37"/>
      <c r="JSA37"/>
      <c r="JSB37"/>
      <c r="JSC37"/>
      <c r="JSD37"/>
      <c r="JSE37"/>
      <c r="JSF37"/>
      <c r="JSG37"/>
      <c r="JSH37"/>
      <c r="JSI37"/>
      <c r="JSJ37"/>
      <c r="JSK37"/>
      <c r="JSL37"/>
      <c r="JSM37"/>
      <c r="JSN37"/>
      <c r="JSO37"/>
      <c r="JSP37"/>
      <c r="JSQ37"/>
      <c r="JSR37"/>
      <c r="JSS37"/>
      <c r="JST37"/>
      <c r="JSU37"/>
      <c r="JSV37"/>
      <c r="JSW37"/>
      <c r="JSX37"/>
      <c r="JSY37"/>
      <c r="JSZ37"/>
      <c r="JTA37"/>
      <c r="JTB37"/>
      <c r="JTC37"/>
      <c r="JTD37"/>
      <c r="JTE37"/>
      <c r="JTF37"/>
      <c r="JTG37"/>
      <c r="JTH37"/>
      <c r="JTI37"/>
      <c r="JTJ37"/>
      <c r="JTK37"/>
      <c r="JTL37"/>
      <c r="JTM37"/>
      <c r="JTN37"/>
      <c r="JTO37"/>
      <c r="JTP37"/>
      <c r="JTQ37"/>
      <c r="JTR37"/>
      <c r="JTS37"/>
      <c r="JTT37"/>
      <c r="JTU37"/>
      <c r="JTV37"/>
      <c r="JTW37"/>
      <c r="JTX37"/>
      <c r="JTY37"/>
      <c r="JTZ37"/>
      <c r="JUA37"/>
      <c r="JUB37"/>
      <c r="JUC37"/>
      <c r="JUD37"/>
      <c r="JUE37"/>
      <c r="JUF37"/>
      <c r="JUG37"/>
      <c r="JUH37"/>
      <c r="JUI37"/>
      <c r="JUJ37"/>
      <c r="JUK37"/>
      <c r="JUL37"/>
      <c r="JUM37"/>
      <c r="JUN37"/>
      <c r="JUO37"/>
      <c r="JUP37"/>
      <c r="JUQ37"/>
      <c r="JUR37"/>
      <c r="JUS37"/>
      <c r="JUT37"/>
      <c r="JUU37"/>
      <c r="JUV37"/>
      <c r="JUW37"/>
      <c r="JUX37"/>
      <c r="JUY37"/>
      <c r="JUZ37"/>
      <c r="JVA37"/>
      <c r="JVB37"/>
      <c r="JVC37"/>
      <c r="JVD37"/>
      <c r="JVE37"/>
      <c r="JVF37"/>
      <c r="JVG37"/>
      <c r="JVH37"/>
      <c r="JVI37"/>
      <c r="JVJ37"/>
      <c r="JVK37"/>
      <c r="JVL37"/>
      <c r="JVM37"/>
      <c r="JVN37"/>
      <c r="JVO37"/>
      <c r="JVP37"/>
      <c r="JVQ37"/>
      <c r="JVR37"/>
      <c r="JVS37"/>
      <c r="JVT37"/>
      <c r="JVU37"/>
      <c r="JVV37"/>
      <c r="JVW37"/>
      <c r="JVX37"/>
      <c r="JVY37"/>
      <c r="JVZ37"/>
      <c r="JWA37"/>
      <c r="JWB37"/>
      <c r="JWC37"/>
      <c r="JWD37"/>
      <c r="JWE37"/>
      <c r="JWF37"/>
      <c r="JWG37"/>
      <c r="JWH37"/>
      <c r="JWI37"/>
      <c r="JWJ37"/>
      <c r="JWK37"/>
      <c r="JWL37"/>
      <c r="JWM37"/>
      <c r="JWN37"/>
      <c r="JWO37"/>
      <c r="JWP37"/>
      <c r="JWQ37"/>
      <c r="JWR37"/>
      <c r="JWS37"/>
      <c r="JWT37"/>
      <c r="JWU37"/>
      <c r="JWV37"/>
      <c r="JWW37"/>
      <c r="JWX37"/>
      <c r="JWY37"/>
      <c r="JWZ37"/>
      <c r="JXA37"/>
      <c r="JXB37"/>
      <c r="JXC37"/>
      <c r="JXD37"/>
      <c r="JXE37"/>
      <c r="JXF37"/>
      <c r="JXG37"/>
      <c r="JXH37"/>
      <c r="JXI37"/>
      <c r="JXJ37"/>
      <c r="JXK37"/>
      <c r="JXL37"/>
      <c r="JXM37"/>
      <c r="JXN37"/>
      <c r="JXO37"/>
      <c r="JXP37"/>
      <c r="JXQ37"/>
      <c r="JXR37"/>
      <c r="JXS37"/>
      <c r="JXT37"/>
      <c r="JXU37"/>
      <c r="JXV37"/>
      <c r="JXW37"/>
      <c r="JXX37"/>
      <c r="JXY37"/>
      <c r="JXZ37"/>
      <c r="JYA37"/>
      <c r="JYB37"/>
      <c r="JYC37"/>
      <c r="JYD37"/>
      <c r="JYE37"/>
      <c r="JYF37"/>
      <c r="JYG37"/>
      <c r="JYH37"/>
      <c r="JYI37"/>
      <c r="JYJ37"/>
      <c r="JYK37"/>
      <c r="JYL37"/>
      <c r="JYM37"/>
      <c r="JYN37"/>
      <c r="JYO37"/>
      <c r="JYP37"/>
      <c r="JYQ37"/>
      <c r="JYR37"/>
      <c r="JYS37"/>
      <c r="JYT37"/>
      <c r="JYU37"/>
      <c r="JYV37"/>
      <c r="JYW37"/>
      <c r="JYX37"/>
      <c r="JYY37"/>
      <c r="JYZ37"/>
      <c r="JZA37"/>
      <c r="JZB37"/>
      <c r="JZC37"/>
      <c r="JZD37"/>
      <c r="JZE37"/>
      <c r="JZF37"/>
      <c r="JZG37"/>
      <c r="JZH37"/>
      <c r="JZI37"/>
      <c r="JZJ37"/>
      <c r="JZK37"/>
      <c r="JZL37"/>
      <c r="JZM37"/>
      <c r="JZN37"/>
      <c r="JZO37"/>
      <c r="JZP37"/>
      <c r="JZQ37"/>
      <c r="JZR37"/>
      <c r="JZS37"/>
      <c r="JZT37"/>
      <c r="JZU37"/>
      <c r="JZV37"/>
      <c r="JZW37"/>
      <c r="JZX37"/>
      <c r="JZY37"/>
      <c r="JZZ37"/>
      <c r="KAA37"/>
      <c r="KAB37"/>
      <c r="KAC37"/>
      <c r="KAD37"/>
      <c r="KAE37"/>
      <c r="KAF37"/>
      <c r="KAG37"/>
      <c r="KAH37"/>
      <c r="KAI37"/>
      <c r="KAJ37"/>
      <c r="KAK37"/>
      <c r="KAL37"/>
      <c r="KAM37"/>
      <c r="KAN37"/>
      <c r="KAO37"/>
      <c r="KAP37"/>
      <c r="KAQ37"/>
      <c r="KAR37"/>
      <c r="KAS37"/>
      <c r="KAT37"/>
      <c r="KAU37"/>
      <c r="KAV37"/>
      <c r="KAW37"/>
      <c r="KAX37"/>
      <c r="KAY37"/>
      <c r="KAZ37"/>
      <c r="KBA37"/>
      <c r="KBB37"/>
      <c r="KBC37"/>
      <c r="KBD37"/>
      <c r="KBE37"/>
      <c r="KBF37"/>
      <c r="KBG37"/>
      <c r="KBH37"/>
      <c r="KBI37"/>
      <c r="KBJ37"/>
      <c r="KBK37"/>
      <c r="KBL37"/>
      <c r="KBM37"/>
      <c r="KBN37"/>
      <c r="KBO37"/>
      <c r="KBP37"/>
      <c r="KBQ37"/>
      <c r="KBR37"/>
      <c r="KBS37"/>
      <c r="KBT37"/>
      <c r="KBU37"/>
      <c r="KBV37"/>
      <c r="KBW37"/>
      <c r="KBX37"/>
      <c r="KBY37"/>
      <c r="KBZ37"/>
      <c r="KCA37"/>
      <c r="KCB37"/>
      <c r="KCC37"/>
      <c r="KCD37"/>
      <c r="KCE37"/>
      <c r="KCF37"/>
      <c r="KCG37"/>
      <c r="KCH37"/>
      <c r="KCI37"/>
      <c r="KCJ37"/>
      <c r="KCK37"/>
      <c r="KCL37"/>
      <c r="KCM37"/>
      <c r="KCN37"/>
      <c r="KCO37"/>
      <c r="KCP37"/>
      <c r="KCQ37"/>
      <c r="KCR37"/>
      <c r="KCS37"/>
      <c r="KCT37"/>
      <c r="KCU37"/>
      <c r="KCV37"/>
      <c r="KCW37"/>
      <c r="KCX37"/>
      <c r="KCY37"/>
      <c r="KCZ37"/>
      <c r="KDA37"/>
      <c r="KDB37"/>
      <c r="KDC37"/>
      <c r="KDD37"/>
      <c r="KDE37"/>
      <c r="KDF37"/>
      <c r="KDG37"/>
      <c r="KDH37"/>
      <c r="KDI37"/>
      <c r="KDJ37"/>
      <c r="KDK37"/>
      <c r="KDL37"/>
      <c r="KDM37"/>
      <c r="KDN37"/>
      <c r="KDO37"/>
      <c r="KDP37"/>
      <c r="KDQ37"/>
      <c r="KDR37"/>
      <c r="KDS37"/>
      <c r="KDT37"/>
      <c r="KDU37"/>
      <c r="KDV37"/>
      <c r="KDW37"/>
      <c r="KDX37"/>
      <c r="KDY37"/>
      <c r="KDZ37"/>
      <c r="KEA37"/>
      <c r="KEB37"/>
      <c r="KEC37"/>
      <c r="KED37"/>
      <c r="KEE37"/>
      <c r="KEF37"/>
      <c r="KEG37"/>
      <c r="KEH37"/>
      <c r="KEI37"/>
      <c r="KEJ37"/>
      <c r="KEK37"/>
      <c r="KEL37"/>
      <c r="KEM37"/>
      <c r="KEN37"/>
      <c r="KEO37"/>
      <c r="KEP37"/>
      <c r="KEQ37"/>
      <c r="KER37"/>
      <c r="KES37"/>
      <c r="KET37"/>
      <c r="KEU37"/>
      <c r="KEV37"/>
      <c r="KEW37"/>
      <c r="KEX37"/>
      <c r="KEY37"/>
      <c r="KEZ37"/>
      <c r="KFA37"/>
      <c r="KFB37"/>
      <c r="KFC37"/>
      <c r="KFD37"/>
      <c r="KFE37"/>
      <c r="KFF37"/>
      <c r="KFG37"/>
      <c r="KFH37"/>
      <c r="KFI37"/>
      <c r="KFJ37"/>
      <c r="KFK37"/>
      <c r="KFL37"/>
      <c r="KFM37"/>
      <c r="KFN37"/>
      <c r="KFO37"/>
      <c r="KFP37"/>
      <c r="KFQ37"/>
      <c r="KFR37"/>
      <c r="KFS37"/>
      <c r="KFT37"/>
      <c r="KFU37"/>
      <c r="KFV37"/>
      <c r="KFW37"/>
      <c r="KFX37"/>
      <c r="KFY37"/>
      <c r="KFZ37"/>
      <c r="KGA37"/>
      <c r="KGB37"/>
      <c r="KGC37"/>
      <c r="KGD37"/>
      <c r="KGE37"/>
      <c r="KGF37"/>
      <c r="KGG37"/>
      <c r="KGH37"/>
      <c r="KGI37"/>
      <c r="KGJ37"/>
      <c r="KGK37"/>
      <c r="KGL37"/>
      <c r="KGM37"/>
      <c r="KGN37"/>
      <c r="KGO37"/>
      <c r="KGP37"/>
      <c r="KGQ37"/>
      <c r="KGR37"/>
      <c r="KGS37"/>
      <c r="KGT37"/>
      <c r="KGU37"/>
      <c r="KGV37"/>
      <c r="KGW37"/>
      <c r="KGX37"/>
      <c r="KGY37"/>
      <c r="KGZ37"/>
      <c r="KHA37"/>
      <c r="KHB37"/>
      <c r="KHC37"/>
      <c r="KHD37"/>
      <c r="KHE37"/>
      <c r="KHF37"/>
      <c r="KHG37"/>
      <c r="KHH37"/>
      <c r="KHI37"/>
      <c r="KHJ37"/>
      <c r="KHK37"/>
      <c r="KHL37"/>
      <c r="KHM37"/>
      <c r="KHN37"/>
      <c r="KHO37"/>
      <c r="KHP37"/>
      <c r="KHQ37"/>
      <c r="KHR37"/>
      <c r="KHS37"/>
      <c r="KHT37"/>
      <c r="KHU37"/>
      <c r="KHV37"/>
      <c r="KHW37"/>
      <c r="KHX37"/>
      <c r="KHY37"/>
      <c r="KHZ37"/>
      <c r="KIA37"/>
      <c r="KIB37"/>
      <c r="KIC37"/>
      <c r="KID37"/>
      <c r="KIE37"/>
      <c r="KIF37"/>
      <c r="KIG37"/>
      <c r="KIH37"/>
      <c r="KII37"/>
      <c r="KIJ37"/>
      <c r="KIK37"/>
      <c r="KIL37"/>
      <c r="KIM37"/>
      <c r="KIN37"/>
      <c r="KIO37"/>
      <c r="KIP37"/>
      <c r="KIQ37"/>
      <c r="KIR37"/>
      <c r="KIS37"/>
      <c r="KIT37"/>
      <c r="KIU37"/>
      <c r="KIV37"/>
      <c r="KIW37"/>
      <c r="KIX37"/>
      <c r="KIY37"/>
      <c r="KIZ37"/>
      <c r="KJA37"/>
      <c r="KJB37"/>
      <c r="KJC37"/>
      <c r="KJD37"/>
      <c r="KJE37"/>
      <c r="KJF37"/>
      <c r="KJG37"/>
      <c r="KJH37"/>
      <c r="KJI37"/>
      <c r="KJJ37"/>
      <c r="KJK37"/>
      <c r="KJL37"/>
      <c r="KJM37"/>
      <c r="KJN37"/>
      <c r="KJO37"/>
      <c r="KJP37"/>
      <c r="KJQ37"/>
      <c r="KJR37"/>
      <c r="KJS37"/>
      <c r="KJT37"/>
      <c r="KJU37"/>
      <c r="KJV37"/>
      <c r="KJW37"/>
      <c r="KJX37"/>
      <c r="KJY37"/>
      <c r="KJZ37"/>
      <c r="KKA37"/>
      <c r="KKB37"/>
      <c r="KKC37"/>
      <c r="KKD37"/>
      <c r="KKE37"/>
      <c r="KKF37"/>
      <c r="KKG37"/>
      <c r="KKH37"/>
      <c r="KKI37"/>
      <c r="KKJ37"/>
      <c r="KKK37"/>
      <c r="KKL37"/>
      <c r="KKM37"/>
      <c r="KKN37"/>
      <c r="KKO37"/>
      <c r="KKP37"/>
      <c r="KKQ37"/>
      <c r="KKR37"/>
      <c r="KKS37"/>
      <c r="KKT37"/>
      <c r="KKU37"/>
      <c r="KKV37"/>
      <c r="KKW37"/>
      <c r="KKX37"/>
      <c r="KKY37"/>
      <c r="KKZ37"/>
      <c r="KLA37"/>
      <c r="KLB37"/>
      <c r="KLC37"/>
      <c r="KLD37"/>
      <c r="KLE37"/>
      <c r="KLF37"/>
      <c r="KLG37"/>
      <c r="KLH37"/>
      <c r="KLI37"/>
      <c r="KLJ37"/>
      <c r="KLK37"/>
      <c r="KLL37"/>
      <c r="KLM37"/>
      <c r="KLN37"/>
      <c r="KLO37"/>
      <c r="KLP37"/>
      <c r="KLQ37"/>
      <c r="KLR37"/>
      <c r="KLS37"/>
      <c r="KLT37"/>
      <c r="KLU37"/>
      <c r="KLV37"/>
      <c r="KLW37"/>
      <c r="KLX37"/>
      <c r="KLY37"/>
      <c r="KLZ37"/>
      <c r="KMA37"/>
      <c r="KMB37"/>
      <c r="KMC37"/>
      <c r="KMD37"/>
      <c r="KME37"/>
      <c r="KMF37"/>
      <c r="KMG37"/>
      <c r="KMH37"/>
      <c r="KMI37"/>
      <c r="KMJ37"/>
      <c r="KMK37"/>
      <c r="KML37"/>
      <c r="KMM37"/>
      <c r="KMN37"/>
      <c r="KMO37"/>
      <c r="KMP37"/>
      <c r="KMQ37"/>
      <c r="KMR37"/>
      <c r="KMS37"/>
      <c r="KMT37"/>
      <c r="KMU37"/>
      <c r="KMV37"/>
      <c r="KMW37"/>
      <c r="KMX37"/>
      <c r="KMY37"/>
      <c r="KMZ37"/>
      <c r="KNA37"/>
      <c r="KNB37"/>
      <c r="KNC37"/>
      <c r="KND37"/>
      <c r="KNE37"/>
      <c r="KNF37"/>
      <c r="KNG37"/>
      <c r="KNH37"/>
      <c r="KNI37"/>
      <c r="KNJ37"/>
      <c r="KNK37"/>
      <c r="KNL37"/>
      <c r="KNM37"/>
      <c r="KNN37"/>
      <c r="KNO37"/>
      <c r="KNP37"/>
      <c r="KNQ37"/>
      <c r="KNR37"/>
      <c r="KNS37"/>
      <c r="KNT37"/>
      <c r="KNU37"/>
      <c r="KNV37"/>
      <c r="KNW37"/>
      <c r="KNX37"/>
      <c r="KNY37"/>
      <c r="KNZ37"/>
      <c r="KOA37"/>
      <c r="KOB37"/>
      <c r="KOC37"/>
      <c r="KOD37"/>
      <c r="KOE37"/>
      <c r="KOF37"/>
      <c r="KOG37"/>
      <c r="KOH37"/>
      <c r="KOI37"/>
      <c r="KOJ37"/>
      <c r="KOK37"/>
      <c r="KOL37"/>
      <c r="KOM37"/>
      <c r="KON37"/>
      <c r="KOO37"/>
      <c r="KOP37"/>
      <c r="KOQ37"/>
      <c r="KOR37"/>
      <c r="KOS37"/>
      <c r="KOT37"/>
      <c r="KOU37"/>
      <c r="KOV37"/>
      <c r="KOW37"/>
      <c r="KOX37"/>
      <c r="KOY37"/>
      <c r="KOZ37"/>
      <c r="KPA37"/>
      <c r="KPB37"/>
      <c r="KPC37"/>
      <c r="KPD37"/>
      <c r="KPE37"/>
      <c r="KPF37"/>
      <c r="KPG37"/>
      <c r="KPH37"/>
      <c r="KPI37"/>
      <c r="KPJ37"/>
      <c r="KPK37"/>
      <c r="KPL37"/>
      <c r="KPM37"/>
      <c r="KPN37"/>
      <c r="KPO37"/>
      <c r="KPP37"/>
      <c r="KPQ37"/>
      <c r="KPR37"/>
      <c r="KPS37"/>
      <c r="KPT37"/>
      <c r="KPU37"/>
      <c r="KPV37"/>
      <c r="KPW37"/>
      <c r="KPX37"/>
      <c r="KPY37"/>
      <c r="KPZ37"/>
      <c r="KQA37"/>
      <c r="KQB37"/>
      <c r="KQC37"/>
      <c r="KQD37"/>
      <c r="KQE37"/>
      <c r="KQF37"/>
      <c r="KQG37"/>
      <c r="KQH37"/>
      <c r="KQI37"/>
      <c r="KQJ37"/>
      <c r="KQK37"/>
      <c r="KQL37"/>
      <c r="KQM37"/>
      <c r="KQN37"/>
      <c r="KQO37"/>
      <c r="KQP37"/>
      <c r="KQQ37"/>
      <c r="KQR37"/>
      <c r="KQS37"/>
      <c r="KQT37"/>
      <c r="KQU37"/>
      <c r="KQV37"/>
      <c r="KQW37"/>
      <c r="KQX37"/>
      <c r="KQY37"/>
      <c r="KQZ37"/>
      <c r="KRA37"/>
      <c r="KRB37"/>
      <c r="KRC37"/>
      <c r="KRD37"/>
      <c r="KRE37"/>
      <c r="KRF37"/>
      <c r="KRG37"/>
      <c r="KRH37"/>
      <c r="KRI37"/>
      <c r="KRJ37"/>
      <c r="KRK37"/>
      <c r="KRL37"/>
      <c r="KRM37"/>
      <c r="KRN37"/>
      <c r="KRO37"/>
      <c r="KRP37"/>
      <c r="KRQ37"/>
      <c r="KRR37"/>
      <c r="KRS37"/>
      <c r="KRT37"/>
      <c r="KRU37"/>
      <c r="KRV37"/>
      <c r="KRW37"/>
      <c r="KRX37"/>
      <c r="KRY37"/>
      <c r="KRZ37"/>
      <c r="KSA37"/>
      <c r="KSB37"/>
      <c r="KSC37"/>
      <c r="KSD37"/>
      <c r="KSE37"/>
      <c r="KSF37"/>
      <c r="KSG37"/>
      <c r="KSH37"/>
      <c r="KSI37"/>
      <c r="KSJ37"/>
      <c r="KSK37"/>
      <c r="KSL37"/>
      <c r="KSM37"/>
      <c r="KSN37"/>
      <c r="KSO37"/>
      <c r="KSP37"/>
      <c r="KSQ37"/>
      <c r="KSR37"/>
      <c r="KSS37"/>
      <c r="KST37"/>
      <c r="KSU37"/>
      <c r="KSV37"/>
      <c r="KSW37"/>
      <c r="KSX37"/>
      <c r="KSY37"/>
      <c r="KSZ37"/>
      <c r="KTA37"/>
      <c r="KTB37"/>
      <c r="KTC37"/>
      <c r="KTD37"/>
      <c r="KTE37"/>
      <c r="KTF37"/>
      <c r="KTG37"/>
      <c r="KTH37"/>
      <c r="KTI37"/>
      <c r="KTJ37"/>
      <c r="KTK37"/>
      <c r="KTL37"/>
      <c r="KTM37"/>
      <c r="KTN37"/>
      <c r="KTO37"/>
      <c r="KTP37"/>
      <c r="KTQ37"/>
      <c r="KTR37"/>
      <c r="KTS37"/>
      <c r="KTT37"/>
      <c r="KTU37"/>
      <c r="KTV37"/>
      <c r="KTW37"/>
      <c r="KTX37"/>
      <c r="KTY37"/>
      <c r="KTZ37"/>
      <c r="KUA37"/>
      <c r="KUB37"/>
      <c r="KUC37"/>
      <c r="KUD37"/>
      <c r="KUE37"/>
      <c r="KUF37"/>
      <c r="KUG37"/>
      <c r="KUH37"/>
      <c r="KUI37"/>
      <c r="KUJ37"/>
      <c r="KUK37"/>
      <c r="KUL37"/>
      <c r="KUM37"/>
      <c r="KUN37"/>
      <c r="KUO37"/>
      <c r="KUP37"/>
      <c r="KUQ37"/>
      <c r="KUR37"/>
      <c r="KUS37"/>
      <c r="KUT37"/>
      <c r="KUU37"/>
      <c r="KUV37"/>
      <c r="KUW37"/>
      <c r="KUX37"/>
      <c r="KUY37"/>
      <c r="KUZ37"/>
      <c r="KVA37"/>
      <c r="KVB37"/>
      <c r="KVC37"/>
      <c r="KVD37"/>
      <c r="KVE37"/>
      <c r="KVF37"/>
      <c r="KVG37"/>
      <c r="KVH37"/>
      <c r="KVI37"/>
      <c r="KVJ37"/>
      <c r="KVK37"/>
      <c r="KVL37"/>
      <c r="KVM37"/>
      <c r="KVN37"/>
      <c r="KVO37"/>
      <c r="KVP37"/>
      <c r="KVQ37"/>
      <c r="KVR37"/>
      <c r="KVS37"/>
      <c r="KVT37"/>
      <c r="KVU37"/>
      <c r="KVV37"/>
      <c r="KVW37"/>
      <c r="KVX37"/>
      <c r="KVY37"/>
      <c r="KVZ37"/>
      <c r="KWA37"/>
      <c r="KWB37"/>
      <c r="KWC37"/>
      <c r="KWD37"/>
      <c r="KWE37"/>
      <c r="KWF37"/>
      <c r="KWG37"/>
      <c r="KWH37"/>
      <c r="KWI37"/>
      <c r="KWJ37"/>
      <c r="KWK37"/>
      <c r="KWL37"/>
      <c r="KWM37"/>
      <c r="KWN37"/>
      <c r="KWO37"/>
      <c r="KWP37"/>
      <c r="KWQ37"/>
      <c r="KWR37"/>
      <c r="KWS37"/>
      <c r="KWT37"/>
      <c r="KWU37"/>
      <c r="KWV37"/>
      <c r="KWW37"/>
      <c r="KWX37"/>
      <c r="KWY37"/>
      <c r="KWZ37"/>
      <c r="KXA37"/>
      <c r="KXB37"/>
      <c r="KXC37"/>
      <c r="KXD37"/>
      <c r="KXE37"/>
      <c r="KXF37"/>
      <c r="KXG37"/>
      <c r="KXH37"/>
      <c r="KXI37"/>
      <c r="KXJ37"/>
      <c r="KXK37"/>
      <c r="KXL37"/>
      <c r="KXM37"/>
      <c r="KXN37"/>
      <c r="KXO37"/>
      <c r="KXP37"/>
      <c r="KXQ37"/>
      <c r="KXR37"/>
      <c r="KXS37"/>
      <c r="KXT37"/>
      <c r="KXU37"/>
      <c r="KXV37"/>
      <c r="KXW37"/>
      <c r="KXX37"/>
      <c r="KXY37"/>
      <c r="KXZ37"/>
      <c r="KYA37"/>
      <c r="KYB37"/>
      <c r="KYC37"/>
      <c r="KYD37"/>
      <c r="KYE37"/>
      <c r="KYF37"/>
      <c r="KYG37"/>
      <c r="KYH37"/>
      <c r="KYI37"/>
      <c r="KYJ37"/>
      <c r="KYK37"/>
      <c r="KYL37"/>
      <c r="KYM37"/>
      <c r="KYN37"/>
      <c r="KYO37"/>
      <c r="KYP37"/>
      <c r="KYQ37"/>
      <c r="KYR37"/>
      <c r="KYS37"/>
      <c r="KYT37"/>
      <c r="KYU37"/>
      <c r="KYV37"/>
      <c r="KYW37"/>
      <c r="KYX37"/>
      <c r="KYY37"/>
      <c r="KYZ37"/>
      <c r="KZA37"/>
      <c r="KZB37"/>
      <c r="KZC37"/>
      <c r="KZD37"/>
      <c r="KZE37"/>
      <c r="KZF37"/>
      <c r="KZG37"/>
      <c r="KZH37"/>
      <c r="KZI37"/>
      <c r="KZJ37"/>
      <c r="KZK37"/>
      <c r="KZL37"/>
      <c r="KZM37"/>
      <c r="KZN37"/>
      <c r="KZO37"/>
      <c r="KZP37"/>
      <c r="KZQ37"/>
      <c r="KZR37"/>
      <c r="KZS37"/>
      <c r="KZT37"/>
      <c r="KZU37"/>
      <c r="KZV37"/>
      <c r="KZW37"/>
      <c r="KZX37"/>
      <c r="KZY37"/>
      <c r="KZZ37"/>
      <c r="LAA37"/>
      <c r="LAB37"/>
      <c r="LAC37"/>
      <c r="LAD37"/>
      <c r="LAE37"/>
      <c r="LAF37"/>
      <c r="LAG37"/>
      <c r="LAH37"/>
      <c r="LAI37"/>
      <c r="LAJ37"/>
      <c r="LAK37"/>
      <c r="LAL37"/>
      <c r="LAM37"/>
      <c r="LAN37"/>
      <c r="LAO37"/>
      <c r="LAP37"/>
      <c r="LAQ37"/>
      <c r="LAR37"/>
      <c r="LAS37"/>
      <c r="LAT37"/>
      <c r="LAU37"/>
      <c r="LAV37"/>
      <c r="LAW37"/>
      <c r="LAX37"/>
      <c r="LAY37"/>
      <c r="LAZ37"/>
      <c r="LBA37"/>
      <c r="LBB37"/>
      <c r="LBC37"/>
      <c r="LBD37"/>
      <c r="LBE37"/>
      <c r="LBF37"/>
      <c r="LBG37"/>
      <c r="LBH37"/>
      <c r="LBI37"/>
      <c r="LBJ37"/>
      <c r="LBK37"/>
      <c r="LBL37"/>
      <c r="LBM37"/>
      <c r="LBN37"/>
      <c r="LBO37"/>
      <c r="LBP37"/>
      <c r="LBQ37"/>
      <c r="LBR37"/>
      <c r="LBS37"/>
      <c r="LBT37"/>
      <c r="LBU37"/>
      <c r="LBV37"/>
      <c r="LBW37"/>
      <c r="LBX37"/>
      <c r="LBY37"/>
      <c r="LBZ37"/>
      <c r="LCA37"/>
      <c r="LCB37"/>
      <c r="LCC37"/>
      <c r="LCD37"/>
      <c r="LCE37"/>
      <c r="LCF37"/>
      <c r="LCG37"/>
      <c r="LCH37"/>
      <c r="LCI37"/>
      <c r="LCJ37"/>
      <c r="LCK37"/>
      <c r="LCL37"/>
      <c r="LCM37"/>
      <c r="LCN37"/>
      <c r="LCO37"/>
      <c r="LCP37"/>
      <c r="LCQ37"/>
      <c r="LCR37"/>
      <c r="LCS37"/>
      <c r="LCT37"/>
      <c r="LCU37"/>
      <c r="LCV37"/>
      <c r="LCW37"/>
      <c r="LCX37"/>
      <c r="LCY37"/>
      <c r="LCZ37"/>
      <c r="LDA37"/>
      <c r="LDB37"/>
      <c r="LDC37"/>
      <c r="LDD37"/>
      <c r="LDE37"/>
      <c r="LDF37"/>
      <c r="LDG37"/>
      <c r="LDH37"/>
      <c r="LDI37"/>
      <c r="LDJ37"/>
      <c r="LDK37"/>
      <c r="LDL37"/>
      <c r="LDM37"/>
      <c r="LDN37"/>
      <c r="LDO37"/>
      <c r="LDP37"/>
      <c r="LDQ37"/>
      <c r="LDR37"/>
      <c r="LDS37"/>
      <c r="LDT37"/>
      <c r="LDU37"/>
      <c r="LDV37"/>
      <c r="LDW37"/>
      <c r="LDX37"/>
      <c r="LDY37"/>
      <c r="LDZ37"/>
      <c r="LEA37"/>
      <c r="LEB37"/>
      <c r="LEC37"/>
      <c r="LED37"/>
      <c r="LEE37"/>
      <c r="LEF37"/>
      <c r="LEG37"/>
      <c r="LEH37"/>
      <c r="LEI37"/>
      <c r="LEJ37"/>
      <c r="LEK37"/>
      <c r="LEL37"/>
      <c r="LEM37"/>
      <c r="LEN37"/>
      <c r="LEO37"/>
      <c r="LEP37"/>
      <c r="LEQ37"/>
      <c r="LER37"/>
      <c r="LES37"/>
      <c r="LET37"/>
      <c r="LEU37"/>
      <c r="LEV37"/>
      <c r="LEW37"/>
      <c r="LEX37"/>
      <c r="LEY37"/>
      <c r="LEZ37"/>
      <c r="LFA37"/>
      <c r="LFB37"/>
      <c r="LFC37"/>
      <c r="LFD37"/>
      <c r="LFE37"/>
      <c r="LFF37"/>
      <c r="LFG37"/>
      <c r="LFH37"/>
      <c r="LFI37"/>
      <c r="LFJ37"/>
      <c r="LFK37"/>
      <c r="LFL37"/>
      <c r="LFM37"/>
      <c r="LFN37"/>
      <c r="LFO37"/>
      <c r="LFP37"/>
      <c r="LFQ37"/>
      <c r="LFR37"/>
      <c r="LFS37"/>
      <c r="LFT37"/>
      <c r="LFU37"/>
      <c r="LFV37"/>
      <c r="LFW37"/>
      <c r="LFX37"/>
      <c r="LFY37"/>
      <c r="LFZ37"/>
      <c r="LGA37"/>
      <c r="LGB37"/>
      <c r="LGC37"/>
      <c r="LGD37"/>
      <c r="LGE37"/>
      <c r="LGF37"/>
      <c r="LGG37"/>
      <c r="LGH37"/>
      <c r="LGI37"/>
      <c r="LGJ37"/>
      <c r="LGK37"/>
      <c r="LGL37"/>
      <c r="LGM37"/>
      <c r="LGN37"/>
      <c r="LGO37"/>
      <c r="LGP37"/>
      <c r="LGQ37"/>
      <c r="LGR37"/>
      <c r="LGS37"/>
      <c r="LGT37"/>
      <c r="LGU37"/>
      <c r="LGV37"/>
      <c r="LGW37"/>
      <c r="LGX37"/>
      <c r="LGY37"/>
      <c r="LGZ37"/>
      <c r="LHA37"/>
      <c r="LHB37"/>
      <c r="LHC37"/>
      <c r="LHD37"/>
      <c r="LHE37"/>
      <c r="LHF37"/>
      <c r="LHG37"/>
      <c r="LHH37"/>
      <c r="LHI37"/>
      <c r="LHJ37"/>
      <c r="LHK37"/>
      <c r="LHL37"/>
      <c r="LHM37"/>
      <c r="LHN37"/>
      <c r="LHO37"/>
      <c r="LHP37"/>
      <c r="LHQ37"/>
      <c r="LHR37"/>
      <c r="LHS37"/>
      <c r="LHT37"/>
      <c r="LHU37"/>
      <c r="LHV37"/>
      <c r="LHW37"/>
      <c r="LHX37"/>
      <c r="LHY37"/>
      <c r="LHZ37"/>
      <c r="LIA37"/>
      <c r="LIB37"/>
      <c r="LIC37"/>
      <c r="LID37"/>
      <c r="LIE37"/>
      <c r="LIF37"/>
      <c r="LIG37"/>
      <c r="LIH37"/>
      <c r="LII37"/>
      <c r="LIJ37"/>
      <c r="LIK37"/>
      <c r="LIL37"/>
      <c r="LIM37"/>
      <c r="LIN37"/>
      <c r="LIO37"/>
      <c r="LIP37"/>
      <c r="LIQ37"/>
      <c r="LIR37"/>
      <c r="LIS37"/>
      <c r="LIT37"/>
      <c r="LIU37"/>
      <c r="LIV37"/>
      <c r="LIW37"/>
      <c r="LIX37"/>
      <c r="LIY37"/>
      <c r="LIZ37"/>
      <c r="LJA37"/>
      <c r="LJB37"/>
      <c r="LJC37"/>
      <c r="LJD37"/>
      <c r="LJE37"/>
      <c r="LJF37"/>
      <c r="LJG37"/>
      <c r="LJH37"/>
      <c r="LJI37"/>
      <c r="LJJ37"/>
      <c r="LJK37"/>
      <c r="LJL37"/>
      <c r="LJM37"/>
      <c r="LJN37"/>
      <c r="LJO37"/>
      <c r="LJP37"/>
      <c r="LJQ37"/>
      <c r="LJR37"/>
      <c r="LJS37"/>
      <c r="LJT37"/>
      <c r="LJU37"/>
      <c r="LJV37"/>
      <c r="LJW37"/>
      <c r="LJX37"/>
      <c r="LJY37"/>
      <c r="LJZ37"/>
      <c r="LKA37"/>
      <c r="LKB37"/>
      <c r="LKC37"/>
      <c r="LKD37"/>
      <c r="LKE37"/>
      <c r="LKF37"/>
      <c r="LKG37"/>
      <c r="LKH37"/>
      <c r="LKI37"/>
      <c r="LKJ37"/>
      <c r="LKK37"/>
      <c r="LKL37"/>
      <c r="LKM37"/>
      <c r="LKN37"/>
      <c r="LKO37"/>
      <c r="LKP37"/>
      <c r="LKQ37"/>
      <c r="LKR37"/>
      <c r="LKS37"/>
      <c r="LKT37"/>
      <c r="LKU37"/>
      <c r="LKV37"/>
      <c r="LKW37"/>
      <c r="LKX37"/>
      <c r="LKY37"/>
      <c r="LKZ37"/>
      <c r="LLA37"/>
      <c r="LLB37"/>
      <c r="LLC37"/>
      <c r="LLD37"/>
      <c r="LLE37"/>
      <c r="LLF37"/>
      <c r="LLG37"/>
      <c r="LLH37"/>
      <c r="LLI37"/>
      <c r="LLJ37"/>
      <c r="LLK37"/>
      <c r="LLL37"/>
      <c r="LLM37"/>
      <c r="LLN37"/>
      <c r="LLO37"/>
      <c r="LLP37"/>
      <c r="LLQ37"/>
      <c r="LLR37"/>
      <c r="LLS37"/>
      <c r="LLT37"/>
      <c r="LLU37"/>
      <c r="LLV37"/>
      <c r="LLW37"/>
      <c r="LLX37"/>
      <c r="LLY37"/>
      <c r="LLZ37"/>
      <c r="LMA37"/>
      <c r="LMB37"/>
      <c r="LMC37"/>
      <c r="LMD37"/>
      <c r="LME37"/>
      <c r="LMF37"/>
      <c r="LMG37"/>
      <c r="LMH37"/>
      <c r="LMI37"/>
      <c r="LMJ37"/>
      <c r="LMK37"/>
      <c r="LML37"/>
      <c r="LMM37"/>
      <c r="LMN37"/>
      <c r="LMO37"/>
      <c r="LMP37"/>
      <c r="LMQ37"/>
      <c r="LMR37"/>
      <c r="LMS37"/>
      <c r="LMT37"/>
      <c r="LMU37"/>
      <c r="LMV37"/>
      <c r="LMW37"/>
      <c r="LMX37"/>
      <c r="LMY37"/>
      <c r="LMZ37"/>
      <c r="LNA37"/>
      <c r="LNB37"/>
      <c r="LNC37"/>
      <c r="LND37"/>
      <c r="LNE37"/>
      <c r="LNF37"/>
      <c r="LNG37"/>
      <c r="LNH37"/>
      <c r="LNI37"/>
      <c r="LNJ37"/>
      <c r="LNK37"/>
      <c r="LNL37"/>
      <c r="LNM37"/>
      <c r="LNN37"/>
      <c r="LNO37"/>
      <c r="LNP37"/>
      <c r="LNQ37"/>
      <c r="LNR37"/>
      <c r="LNS37"/>
      <c r="LNT37"/>
      <c r="LNU37"/>
      <c r="LNV37"/>
      <c r="LNW37"/>
      <c r="LNX37"/>
      <c r="LNY37"/>
      <c r="LNZ37"/>
      <c r="LOA37"/>
      <c r="LOB37"/>
      <c r="LOC37"/>
      <c r="LOD37"/>
      <c r="LOE37"/>
      <c r="LOF37"/>
      <c r="LOG37"/>
      <c r="LOH37"/>
      <c r="LOI37"/>
      <c r="LOJ37"/>
      <c r="LOK37"/>
      <c r="LOL37"/>
      <c r="LOM37"/>
      <c r="LON37"/>
      <c r="LOO37"/>
      <c r="LOP37"/>
      <c r="LOQ37"/>
      <c r="LOR37"/>
      <c r="LOS37"/>
      <c r="LOT37"/>
      <c r="LOU37"/>
      <c r="LOV37"/>
      <c r="LOW37"/>
      <c r="LOX37"/>
      <c r="LOY37"/>
      <c r="LOZ37"/>
      <c r="LPA37"/>
      <c r="LPB37"/>
      <c r="LPC37"/>
      <c r="LPD37"/>
      <c r="LPE37"/>
      <c r="LPF37"/>
      <c r="LPG37"/>
      <c r="LPH37"/>
      <c r="LPI37"/>
      <c r="LPJ37"/>
      <c r="LPK37"/>
      <c r="LPL37"/>
      <c r="LPM37"/>
      <c r="LPN37"/>
      <c r="LPO37"/>
      <c r="LPP37"/>
      <c r="LPQ37"/>
      <c r="LPR37"/>
      <c r="LPS37"/>
      <c r="LPT37"/>
      <c r="LPU37"/>
      <c r="LPV37"/>
      <c r="LPW37"/>
      <c r="LPX37"/>
      <c r="LPY37"/>
      <c r="LPZ37"/>
      <c r="LQA37"/>
      <c r="LQB37"/>
      <c r="LQC37"/>
      <c r="LQD37"/>
      <c r="LQE37"/>
      <c r="LQF37"/>
      <c r="LQG37"/>
      <c r="LQH37"/>
      <c r="LQI37"/>
      <c r="LQJ37"/>
      <c r="LQK37"/>
      <c r="LQL37"/>
      <c r="LQM37"/>
      <c r="LQN37"/>
      <c r="LQO37"/>
      <c r="LQP37"/>
      <c r="LQQ37"/>
      <c r="LQR37"/>
      <c r="LQS37"/>
      <c r="LQT37"/>
      <c r="LQU37"/>
      <c r="LQV37"/>
      <c r="LQW37"/>
      <c r="LQX37"/>
      <c r="LQY37"/>
      <c r="LQZ37"/>
      <c r="LRA37"/>
      <c r="LRB37"/>
      <c r="LRC37"/>
      <c r="LRD37"/>
      <c r="LRE37"/>
      <c r="LRF37"/>
      <c r="LRG37"/>
      <c r="LRH37"/>
      <c r="LRI37"/>
      <c r="LRJ37"/>
      <c r="LRK37"/>
      <c r="LRL37"/>
      <c r="LRM37"/>
      <c r="LRN37"/>
      <c r="LRO37"/>
      <c r="LRP37"/>
      <c r="LRQ37"/>
      <c r="LRR37"/>
      <c r="LRS37"/>
      <c r="LRT37"/>
      <c r="LRU37"/>
      <c r="LRV37"/>
      <c r="LRW37"/>
      <c r="LRX37"/>
      <c r="LRY37"/>
      <c r="LRZ37"/>
      <c r="LSA37"/>
      <c r="LSB37"/>
      <c r="LSC37"/>
      <c r="LSD37"/>
      <c r="LSE37"/>
      <c r="LSF37"/>
      <c r="LSG37"/>
      <c r="LSH37"/>
      <c r="LSI37"/>
      <c r="LSJ37"/>
      <c r="LSK37"/>
      <c r="LSL37"/>
      <c r="LSM37"/>
      <c r="LSN37"/>
      <c r="LSO37"/>
      <c r="LSP37"/>
      <c r="LSQ37"/>
      <c r="LSR37"/>
      <c r="LSS37"/>
      <c r="LST37"/>
      <c r="LSU37"/>
      <c r="LSV37"/>
      <c r="LSW37"/>
      <c r="LSX37"/>
      <c r="LSY37"/>
      <c r="LSZ37"/>
      <c r="LTA37"/>
      <c r="LTB37"/>
      <c r="LTC37"/>
      <c r="LTD37"/>
      <c r="LTE37"/>
      <c r="LTF37"/>
      <c r="LTG37"/>
      <c r="LTH37"/>
      <c r="LTI37"/>
      <c r="LTJ37"/>
      <c r="LTK37"/>
      <c r="LTL37"/>
      <c r="LTM37"/>
      <c r="LTN37"/>
      <c r="LTO37"/>
      <c r="LTP37"/>
      <c r="LTQ37"/>
      <c r="LTR37"/>
      <c r="LTS37"/>
      <c r="LTT37"/>
      <c r="LTU37"/>
      <c r="LTV37"/>
      <c r="LTW37"/>
      <c r="LTX37"/>
      <c r="LTY37"/>
      <c r="LTZ37"/>
      <c r="LUA37"/>
      <c r="LUB37"/>
      <c r="LUC37"/>
      <c r="LUD37"/>
      <c r="LUE37"/>
      <c r="LUF37"/>
      <c r="LUG37"/>
      <c r="LUH37"/>
      <c r="LUI37"/>
      <c r="LUJ37"/>
      <c r="LUK37"/>
      <c r="LUL37"/>
      <c r="LUM37"/>
      <c r="LUN37"/>
      <c r="LUO37"/>
      <c r="LUP37"/>
      <c r="LUQ37"/>
      <c r="LUR37"/>
      <c r="LUS37"/>
      <c r="LUT37"/>
      <c r="LUU37"/>
      <c r="LUV37"/>
      <c r="LUW37"/>
      <c r="LUX37"/>
      <c r="LUY37"/>
      <c r="LUZ37"/>
      <c r="LVA37"/>
      <c r="LVB37"/>
      <c r="LVC37"/>
      <c r="LVD37"/>
      <c r="LVE37"/>
      <c r="LVF37"/>
      <c r="LVG37"/>
      <c r="LVH37"/>
      <c r="LVI37"/>
      <c r="LVJ37"/>
      <c r="LVK37"/>
      <c r="LVL37"/>
      <c r="LVM37"/>
      <c r="LVN37"/>
      <c r="LVO37"/>
      <c r="LVP37"/>
      <c r="LVQ37"/>
      <c r="LVR37"/>
      <c r="LVS37"/>
      <c r="LVT37"/>
      <c r="LVU37"/>
      <c r="LVV37"/>
      <c r="LVW37"/>
      <c r="LVX37"/>
      <c r="LVY37"/>
      <c r="LVZ37"/>
      <c r="LWA37"/>
      <c r="LWB37"/>
      <c r="LWC37"/>
      <c r="LWD37"/>
      <c r="LWE37"/>
      <c r="LWF37"/>
      <c r="LWG37"/>
      <c r="LWH37"/>
      <c r="LWI37"/>
      <c r="LWJ37"/>
      <c r="LWK37"/>
      <c r="LWL37"/>
      <c r="LWM37"/>
      <c r="LWN37"/>
      <c r="LWO37"/>
      <c r="LWP37"/>
      <c r="LWQ37"/>
      <c r="LWR37"/>
      <c r="LWS37"/>
      <c r="LWT37"/>
      <c r="LWU37"/>
      <c r="LWV37"/>
      <c r="LWW37"/>
      <c r="LWX37"/>
      <c r="LWY37"/>
      <c r="LWZ37"/>
      <c r="LXA37"/>
      <c r="LXB37"/>
      <c r="LXC37"/>
      <c r="LXD37"/>
      <c r="LXE37"/>
      <c r="LXF37"/>
      <c r="LXG37"/>
      <c r="LXH37"/>
      <c r="LXI37"/>
      <c r="LXJ37"/>
      <c r="LXK37"/>
      <c r="LXL37"/>
      <c r="LXM37"/>
      <c r="LXN37"/>
      <c r="LXO37"/>
      <c r="LXP37"/>
      <c r="LXQ37"/>
      <c r="LXR37"/>
      <c r="LXS37"/>
      <c r="LXT37"/>
      <c r="LXU37"/>
      <c r="LXV37"/>
      <c r="LXW37"/>
      <c r="LXX37"/>
      <c r="LXY37"/>
      <c r="LXZ37"/>
      <c r="LYA37"/>
      <c r="LYB37"/>
      <c r="LYC37"/>
      <c r="LYD37"/>
      <c r="LYE37"/>
      <c r="LYF37"/>
      <c r="LYG37"/>
      <c r="LYH37"/>
      <c r="LYI37"/>
      <c r="LYJ37"/>
      <c r="LYK37"/>
      <c r="LYL37"/>
      <c r="LYM37"/>
      <c r="LYN37"/>
      <c r="LYO37"/>
      <c r="LYP37"/>
      <c r="LYQ37"/>
      <c r="LYR37"/>
      <c r="LYS37"/>
      <c r="LYT37"/>
      <c r="LYU37"/>
      <c r="LYV37"/>
      <c r="LYW37"/>
      <c r="LYX37"/>
      <c r="LYY37"/>
      <c r="LYZ37"/>
      <c r="LZA37"/>
      <c r="LZB37"/>
      <c r="LZC37"/>
      <c r="LZD37"/>
      <c r="LZE37"/>
      <c r="LZF37"/>
      <c r="LZG37"/>
      <c r="LZH37"/>
      <c r="LZI37"/>
      <c r="LZJ37"/>
      <c r="LZK37"/>
      <c r="LZL37"/>
      <c r="LZM37"/>
      <c r="LZN37"/>
      <c r="LZO37"/>
      <c r="LZP37"/>
      <c r="LZQ37"/>
      <c r="LZR37"/>
      <c r="LZS37"/>
      <c r="LZT37"/>
      <c r="LZU37"/>
      <c r="LZV37"/>
      <c r="LZW37"/>
      <c r="LZX37"/>
      <c r="LZY37"/>
      <c r="LZZ37"/>
      <c r="MAA37"/>
      <c r="MAB37"/>
      <c r="MAC37"/>
      <c r="MAD37"/>
      <c r="MAE37"/>
      <c r="MAF37"/>
      <c r="MAG37"/>
      <c r="MAH37"/>
      <c r="MAI37"/>
      <c r="MAJ37"/>
      <c r="MAK37"/>
      <c r="MAL37"/>
      <c r="MAM37"/>
      <c r="MAN37"/>
      <c r="MAO37"/>
      <c r="MAP37"/>
      <c r="MAQ37"/>
      <c r="MAR37"/>
      <c r="MAS37"/>
      <c r="MAT37"/>
      <c r="MAU37"/>
      <c r="MAV37"/>
      <c r="MAW37"/>
      <c r="MAX37"/>
      <c r="MAY37"/>
      <c r="MAZ37"/>
      <c r="MBA37"/>
      <c r="MBB37"/>
      <c r="MBC37"/>
      <c r="MBD37"/>
      <c r="MBE37"/>
      <c r="MBF37"/>
      <c r="MBG37"/>
      <c r="MBH37"/>
      <c r="MBI37"/>
      <c r="MBJ37"/>
      <c r="MBK37"/>
      <c r="MBL37"/>
      <c r="MBM37"/>
      <c r="MBN37"/>
      <c r="MBO37"/>
      <c r="MBP37"/>
      <c r="MBQ37"/>
      <c r="MBR37"/>
      <c r="MBS37"/>
      <c r="MBT37"/>
      <c r="MBU37"/>
      <c r="MBV37"/>
      <c r="MBW37"/>
      <c r="MBX37"/>
      <c r="MBY37"/>
      <c r="MBZ37"/>
      <c r="MCA37"/>
      <c r="MCB37"/>
      <c r="MCC37"/>
      <c r="MCD37"/>
      <c r="MCE37"/>
      <c r="MCF37"/>
      <c r="MCG37"/>
      <c r="MCH37"/>
      <c r="MCI37"/>
      <c r="MCJ37"/>
      <c r="MCK37"/>
      <c r="MCL37"/>
      <c r="MCM37"/>
      <c r="MCN37"/>
      <c r="MCO37"/>
      <c r="MCP37"/>
      <c r="MCQ37"/>
      <c r="MCR37"/>
      <c r="MCS37"/>
      <c r="MCT37"/>
      <c r="MCU37"/>
      <c r="MCV37"/>
      <c r="MCW37"/>
      <c r="MCX37"/>
      <c r="MCY37"/>
      <c r="MCZ37"/>
      <c r="MDA37"/>
      <c r="MDB37"/>
      <c r="MDC37"/>
      <c r="MDD37"/>
      <c r="MDE37"/>
      <c r="MDF37"/>
      <c r="MDG37"/>
      <c r="MDH37"/>
      <c r="MDI37"/>
      <c r="MDJ37"/>
      <c r="MDK37"/>
      <c r="MDL37"/>
      <c r="MDM37"/>
      <c r="MDN37"/>
      <c r="MDO37"/>
      <c r="MDP37"/>
      <c r="MDQ37"/>
      <c r="MDR37"/>
      <c r="MDS37"/>
      <c r="MDT37"/>
      <c r="MDU37"/>
      <c r="MDV37"/>
      <c r="MDW37"/>
      <c r="MDX37"/>
      <c r="MDY37"/>
      <c r="MDZ37"/>
      <c r="MEA37"/>
      <c r="MEB37"/>
      <c r="MEC37"/>
      <c r="MED37"/>
      <c r="MEE37"/>
      <c r="MEF37"/>
      <c r="MEG37"/>
      <c r="MEH37"/>
      <c r="MEI37"/>
      <c r="MEJ37"/>
      <c r="MEK37"/>
      <c r="MEL37"/>
      <c r="MEM37"/>
      <c r="MEN37"/>
      <c r="MEO37"/>
      <c r="MEP37"/>
      <c r="MEQ37"/>
      <c r="MER37"/>
      <c r="MES37"/>
      <c r="MET37"/>
      <c r="MEU37"/>
      <c r="MEV37"/>
      <c r="MEW37"/>
      <c r="MEX37"/>
      <c r="MEY37"/>
      <c r="MEZ37"/>
      <c r="MFA37"/>
      <c r="MFB37"/>
      <c r="MFC37"/>
      <c r="MFD37"/>
      <c r="MFE37"/>
      <c r="MFF37"/>
      <c r="MFG37"/>
      <c r="MFH37"/>
      <c r="MFI37"/>
      <c r="MFJ37"/>
      <c r="MFK37"/>
      <c r="MFL37"/>
      <c r="MFM37"/>
      <c r="MFN37"/>
      <c r="MFO37"/>
      <c r="MFP37"/>
      <c r="MFQ37"/>
      <c r="MFR37"/>
      <c r="MFS37"/>
      <c r="MFT37"/>
      <c r="MFU37"/>
      <c r="MFV37"/>
      <c r="MFW37"/>
      <c r="MFX37"/>
      <c r="MFY37"/>
      <c r="MFZ37"/>
      <c r="MGA37"/>
      <c r="MGB37"/>
      <c r="MGC37"/>
      <c r="MGD37"/>
      <c r="MGE37"/>
      <c r="MGF37"/>
      <c r="MGG37"/>
      <c r="MGH37"/>
      <c r="MGI37"/>
      <c r="MGJ37"/>
      <c r="MGK37"/>
      <c r="MGL37"/>
      <c r="MGM37"/>
      <c r="MGN37"/>
      <c r="MGO37"/>
      <c r="MGP37"/>
      <c r="MGQ37"/>
      <c r="MGR37"/>
      <c r="MGS37"/>
      <c r="MGT37"/>
      <c r="MGU37"/>
      <c r="MGV37"/>
      <c r="MGW37"/>
      <c r="MGX37"/>
      <c r="MGY37"/>
      <c r="MGZ37"/>
      <c r="MHA37"/>
      <c r="MHB37"/>
      <c r="MHC37"/>
      <c r="MHD37"/>
      <c r="MHE37"/>
      <c r="MHF37"/>
      <c r="MHG37"/>
      <c r="MHH37"/>
      <c r="MHI37"/>
      <c r="MHJ37"/>
      <c r="MHK37"/>
      <c r="MHL37"/>
      <c r="MHM37"/>
      <c r="MHN37"/>
      <c r="MHO37"/>
      <c r="MHP37"/>
      <c r="MHQ37"/>
      <c r="MHR37"/>
      <c r="MHS37"/>
      <c r="MHT37"/>
      <c r="MHU37"/>
      <c r="MHV37"/>
      <c r="MHW37"/>
      <c r="MHX37"/>
      <c r="MHY37"/>
      <c r="MHZ37"/>
      <c r="MIA37"/>
      <c r="MIB37"/>
      <c r="MIC37"/>
      <c r="MID37"/>
      <c r="MIE37"/>
      <c r="MIF37"/>
      <c r="MIG37"/>
      <c r="MIH37"/>
      <c r="MII37"/>
      <c r="MIJ37"/>
      <c r="MIK37"/>
      <c r="MIL37"/>
      <c r="MIM37"/>
      <c r="MIN37"/>
      <c r="MIO37"/>
      <c r="MIP37"/>
      <c r="MIQ37"/>
      <c r="MIR37"/>
      <c r="MIS37"/>
      <c r="MIT37"/>
      <c r="MIU37"/>
      <c r="MIV37"/>
      <c r="MIW37"/>
      <c r="MIX37"/>
      <c r="MIY37"/>
      <c r="MIZ37"/>
      <c r="MJA37"/>
      <c r="MJB37"/>
      <c r="MJC37"/>
      <c r="MJD37"/>
      <c r="MJE37"/>
      <c r="MJF37"/>
      <c r="MJG37"/>
      <c r="MJH37"/>
      <c r="MJI37"/>
      <c r="MJJ37"/>
      <c r="MJK37"/>
      <c r="MJL37"/>
      <c r="MJM37"/>
      <c r="MJN37"/>
      <c r="MJO37"/>
      <c r="MJP37"/>
      <c r="MJQ37"/>
      <c r="MJR37"/>
      <c r="MJS37"/>
      <c r="MJT37"/>
      <c r="MJU37"/>
      <c r="MJV37"/>
      <c r="MJW37"/>
      <c r="MJX37"/>
      <c r="MJY37"/>
      <c r="MJZ37"/>
      <c r="MKA37"/>
      <c r="MKB37"/>
      <c r="MKC37"/>
      <c r="MKD37"/>
      <c r="MKE37"/>
      <c r="MKF37"/>
      <c r="MKG37"/>
      <c r="MKH37"/>
      <c r="MKI37"/>
      <c r="MKJ37"/>
      <c r="MKK37"/>
      <c r="MKL37"/>
      <c r="MKM37"/>
      <c r="MKN37"/>
      <c r="MKO37"/>
      <c r="MKP37"/>
      <c r="MKQ37"/>
      <c r="MKR37"/>
      <c r="MKS37"/>
      <c r="MKT37"/>
      <c r="MKU37"/>
      <c r="MKV37"/>
      <c r="MKW37"/>
      <c r="MKX37"/>
      <c r="MKY37"/>
      <c r="MKZ37"/>
      <c r="MLA37"/>
      <c r="MLB37"/>
      <c r="MLC37"/>
      <c r="MLD37"/>
      <c r="MLE37"/>
      <c r="MLF37"/>
      <c r="MLG37"/>
      <c r="MLH37"/>
      <c r="MLI37"/>
      <c r="MLJ37"/>
      <c r="MLK37"/>
      <c r="MLL37"/>
      <c r="MLM37"/>
      <c r="MLN37"/>
      <c r="MLO37"/>
      <c r="MLP37"/>
      <c r="MLQ37"/>
      <c r="MLR37"/>
      <c r="MLS37"/>
      <c r="MLT37"/>
      <c r="MLU37"/>
      <c r="MLV37"/>
      <c r="MLW37"/>
      <c r="MLX37"/>
      <c r="MLY37"/>
      <c r="MLZ37"/>
      <c r="MMA37"/>
      <c r="MMB37"/>
      <c r="MMC37"/>
      <c r="MMD37"/>
      <c r="MME37"/>
      <c r="MMF37"/>
      <c r="MMG37"/>
      <c r="MMH37"/>
      <c r="MMI37"/>
      <c r="MMJ37"/>
      <c r="MMK37"/>
      <c r="MML37"/>
      <c r="MMM37"/>
      <c r="MMN37"/>
      <c r="MMO37"/>
      <c r="MMP37"/>
      <c r="MMQ37"/>
      <c r="MMR37"/>
      <c r="MMS37"/>
      <c r="MMT37"/>
      <c r="MMU37"/>
      <c r="MMV37"/>
      <c r="MMW37"/>
      <c r="MMX37"/>
      <c r="MMY37"/>
      <c r="MMZ37"/>
      <c r="MNA37"/>
      <c r="MNB37"/>
      <c r="MNC37"/>
      <c r="MND37"/>
      <c r="MNE37"/>
      <c r="MNF37"/>
      <c r="MNG37"/>
      <c r="MNH37"/>
      <c r="MNI37"/>
      <c r="MNJ37"/>
      <c r="MNK37"/>
      <c r="MNL37"/>
      <c r="MNM37"/>
      <c r="MNN37"/>
      <c r="MNO37"/>
      <c r="MNP37"/>
      <c r="MNQ37"/>
      <c r="MNR37"/>
      <c r="MNS37"/>
      <c r="MNT37"/>
      <c r="MNU37"/>
      <c r="MNV37"/>
      <c r="MNW37"/>
      <c r="MNX37"/>
      <c r="MNY37"/>
      <c r="MNZ37"/>
      <c r="MOA37"/>
      <c r="MOB37"/>
      <c r="MOC37"/>
      <c r="MOD37"/>
      <c r="MOE37"/>
      <c r="MOF37"/>
      <c r="MOG37"/>
      <c r="MOH37"/>
      <c r="MOI37"/>
      <c r="MOJ37"/>
      <c r="MOK37"/>
      <c r="MOL37"/>
      <c r="MOM37"/>
      <c r="MON37"/>
      <c r="MOO37"/>
      <c r="MOP37"/>
      <c r="MOQ37"/>
      <c r="MOR37"/>
      <c r="MOS37"/>
      <c r="MOT37"/>
      <c r="MOU37"/>
      <c r="MOV37"/>
      <c r="MOW37"/>
      <c r="MOX37"/>
      <c r="MOY37"/>
      <c r="MOZ37"/>
      <c r="MPA37"/>
      <c r="MPB37"/>
      <c r="MPC37"/>
      <c r="MPD37"/>
      <c r="MPE37"/>
      <c r="MPF37"/>
      <c r="MPG37"/>
      <c r="MPH37"/>
      <c r="MPI37"/>
      <c r="MPJ37"/>
      <c r="MPK37"/>
      <c r="MPL37"/>
      <c r="MPM37"/>
      <c r="MPN37"/>
      <c r="MPO37"/>
      <c r="MPP37"/>
      <c r="MPQ37"/>
      <c r="MPR37"/>
      <c r="MPS37"/>
      <c r="MPT37"/>
      <c r="MPU37"/>
      <c r="MPV37"/>
      <c r="MPW37"/>
      <c r="MPX37"/>
      <c r="MPY37"/>
      <c r="MPZ37"/>
      <c r="MQA37"/>
      <c r="MQB37"/>
      <c r="MQC37"/>
      <c r="MQD37"/>
      <c r="MQE37"/>
      <c r="MQF37"/>
      <c r="MQG37"/>
      <c r="MQH37"/>
      <c r="MQI37"/>
      <c r="MQJ37"/>
      <c r="MQK37"/>
      <c r="MQL37"/>
      <c r="MQM37"/>
      <c r="MQN37"/>
      <c r="MQO37"/>
      <c r="MQP37"/>
      <c r="MQQ37"/>
      <c r="MQR37"/>
      <c r="MQS37"/>
      <c r="MQT37"/>
      <c r="MQU37"/>
      <c r="MQV37"/>
      <c r="MQW37"/>
      <c r="MQX37"/>
      <c r="MQY37"/>
      <c r="MQZ37"/>
      <c r="MRA37"/>
      <c r="MRB37"/>
      <c r="MRC37"/>
      <c r="MRD37"/>
      <c r="MRE37"/>
      <c r="MRF37"/>
      <c r="MRG37"/>
      <c r="MRH37"/>
      <c r="MRI37"/>
      <c r="MRJ37"/>
      <c r="MRK37"/>
      <c r="MRL37"/>
      <c r="MRM37"/>
      <c r="MRN37"/>
      <c r="MRO37"/>
      <c r="MRP37"/>
      <c r="MRQ37"/>
      <c r="MRR37"/>
      <c r="MRS37"/>
      <c r="MRT37"/>
      <c r="MRU37"/>
      <c r="MRV37"/>
      <c r="MRW37"/>
      <c r="MRX37"/>
      <c r="MRY37"/>
      <c r="MRZ37"/>
      <c r="MSA37"/>
      <c r="MSB37"/>
      <c r="MSC37"/>
      <c r="MSD37"/>
      <c r="MSE37"/>
      <c r="MSF37"/>
      <c r="MSG37"/>
      <c r="MSH37"/>
      <c r="MSI37"/>
      <c r="MSJ37"/>
      <c r="MSK37"/>
      <c r="MSL37"/>
      <c r="MSM37"/>
      <c r="MSN37"/>
      <c r="MSO37"/>
      <c r="MSP37"/>
      <c r="MSQ37"/>
      <c r="MSR37"/>
      <c r="MSS37"/>
      <c r="MST37"/>
      <c r="MSU37"/>
      <c r="MSV37"/>
      <c r="MSW37"/>
      <c r="MSX37"/>
      <c r="MSY37"/>
      <c r="MSZ37"/>
      <c r="MTA37"/>
      <c r="MTB37"/>
      <c r="MTC37"/>
      <c r="MTD37"/>
      <c r="MTE37"/>
      <c r="MTF37"/>
      <c r="MTG37"/>
      <c r="MTH37"/>
      <c r="MTI37"/>
      <c r="MTJ37"/>
      <c r="MTK37"/>
      <c r="MTL37"/>
      <c r="MTM37"/>
      <c r="MTN37"/>
      <c r="MTO37"/>
      <c r="MTP37"/>
      <c r="MTQ37"/>
      <c r="MTR37"/>
      <c r="MTS37"/>
      <c r="MTT37"/>
      <c r="MTU37"/>
      <c r="MTV37"/>
      <c r="MTW37"/>
      <c r="MTX37"/>
      <c r="MTY37"/>
      <c r="MTZ37"/>
      <c r="MUA37"/>
      <c r="MUB37"/>
      <c r="MUC37"/>
      <c r="MUD37"/>
      <c r="MUE37"/>
      <c r="MUF37"/>
      <c r="MUG37"/>
      <c r="MUH37"/>
      <c r="MUI37"/>
      <c r="MUJ37"/>
      <c r="MUK37"/>
      <c r="MUL37"/>
      <c r="MUM37"/>
      <c r="MUN37"/>
      <c r="MUO37"/>
      <c r="MUP37"/>
      <c r="MUQ37"/>
      <c r="MUR37"/>
      <c r="MUS37"/>
      <c r="MUT37"/>
      <c r="MUU37"/>
      <c r="MUV37"/>
      <c r="MUW37"/>
      <c r="MUX37"/>
      <c r="MUY37"/>
      <c r="MUZ37"/>
      <c r="MVA37"/>
      <c r="MVB37"/>
      <c r="MVC37"/>
      <c r="MVD37"/>
      <c r="MVE37"/>
      <c r="MVF37"/>
      <c r="MVG37"/>
      <c r="MVH37"/>
      <c r="MVI37"/>
      <c r="MVJ37"/>
      <c r="MVK37"/>
      <c r="MVL37"/>
      <c r="MVM37"/>
      <c r="MVN37"/>
      <c r="MVO37"/>
      <c r="MVP37"/>
      <c r="MVQ37"/>
      <c r="MVR37"/>
      <c r="MVS37"/>
      <c r="MVT37"/>
      <c r="MVU37"/>
      <c r="MVV37"/>
      <c r="MVW37"/>
      <c r="MVX37"/>
      <c r="MVY37"/>
      <c r="MVZ37"/>
      <c r="MWA37"/>
      <c r="MWB37"/>
      <c r="MWC37"/>
      <c r="MWD37"/>
      <c r="MWE37"/>
      <c r="MWF37"/>
      <c r="MWG37"/>
      <c r="MWH37"/>
      <c r="MWI37"/>
      <c r="MWJ37"/>
      <c r="MWK37"/>
      <c r="MWL37"/>
      <c r="MWM37"/>
      <c r="MWN37"/>
      <c r="MWO37"/>
      <c r="MWP37"/>
      <c r="MWQ37"/>
      <c r="MWR37"/>
      <c r="MWS37"/>
      <c r="MWT37"/>
      <c r="MWU37"/>
      <c r="MWV37"/>
      <c r="MWW37"/>
      <c r="MWX37"/>
      <c r="MWY37"/>
      <c r="MWZ37"/>
      <c r="MXA37"/>
      <c r="MXB37"/>
      <c r="MXC37"/>
      <c r="MXD37"/>
      <c r="MXE37"/>
      <c r="MXF37"/>
      <c r="MXG37"/>
      <c r="MXH37"/>
      <c r="MXI37"/>
      <c r="MXJ37"/>
      <c r="MXK37"/>
      <c r="MXL37"/>
      <c r="MXM37"/>
      <c r="MXN37"/>
      <c r="MXO37"/>
      <c r="MXP37"/>
      <c r="MXQ37"/>
      <c r="MXR37"/>
      <c r="MXS37"/>
      <c r="MXT37"/>
      <c r="MXU37"/>
      <c r="MXV37"/>
      <c r="MXW37"/>
      <c r="MXX37"/>
      <c r="MXY37"/>
      <c r="MXZ37"/>
      <c r="MYA37"/>
      <c r="MYB37"/>
      <c r="MYC37"/>
      <c r="MYD37"/>
      <c r="MYE37"/>
      <c r="MYF37"/>
      <c r="MYG37"/>
      <c r="MYH37"/>
      <c r="MYI37"/>
      <c r="MYJ37"/>
      <c r="MYK37"/>
      <c r="MYL37"/>
      <c r="MYM37"/>
      <c r="MYN37"/>
      <c r="MYO37"/>
      <c r="MYP37"/>
      <c r="MYQ37"/>
      <c r="MYR37"/>
      <c r="MYS37"/>
      <c r="MYT37"/>
      <c r="MYU37"/>
      <c r="MYV37"/>
      <c r="MYW37"/>
      <c r="MYX37"/>
      <c r="MYY37"/>
      <c r="MYZ37"/>
      <c r="MZA37"/>
      <c r="MZB37"/>
      <c r="MZC37"/>
      <c r="MZD37"/>
      <c r="MZE37"/>
      <c r="MZF37"/>
      <c r="MZG37"/>
      <c r="MZH37"/>
      <c r="MZI37"/>
      <c r="MZJ37"/>
      <c r="MZK37"/>
      <c r="MZL37"/>
      <c r="MZM37"/>
      <c r="MZN37"/>
      <c r="MZO37"/>
      <c r="MZP37"/>
      <c r="MZQ37"/>
      <c r="MZR37"/>
      <c r="MZS37"/>
      <c r="MZT37"/>
      <c r="MZU37"/>
      <c r="MZV37"/>
      <c r="MZW37"/>
      <c r="MZX37"/>
      <c r="MZY37"/>
      <c r="MZZ37"/>
      <c r="NAA37"/>
      <c r="NAB37"/>
      <c r="NAC37"/>
      <c r="NAD37"/>
      <c r="NAE37"/>
      <c r="NAF37"/>
      <c r="NAG37"/>
      <c r="NAH37"/>
      <c r="NAI37"/>
      <c r="NAJ37"/>
      <c r="NAK37"/>
      <c r="NAL37"/>
      <c r="NAM37"/>
      <c r="NAN37"/>
      <c r="NAO37"/>
      <c r="NAP37"/>
      <c r="NAQ37"/>
      <c r="NAR37"/>
      <c r="NAS37"/>
      <c r="NAT37"/>
      <c r="NAU37"/>
      <c r="NAV37"/>
      <c r="NAW37"/>
      <c r="NAX37"/>
      <c r="NAY37"/>
      <c r="NAZ37"/>
      <c r="NBA37"/>
      <c r="NBB37"/>
      <c r="NBC37"/>
      <c r="NBD37"/>
      <c r="NBE37"/>
      <c r="NBF37"/>
      <c r="NBG37"/>
      <c r="NBH37"/>
      <c r="NBI37"/>
      <c r="NBJ37"/>
      <c r="NBK37"/>
      <c r="NBL37"/>
      <c r="NBM37"/>
      <c r="NBN37"/>
      <c r="NBO37"/>
      <c r="NBP37"/>
      <c r="NBQ37"/>
      <c r="NBR37"/>
      <c r="NBS37"/>
      <c r="NBT37"/>
      <c r="NBU37"/>
      <c r="NBV37"/>
      <c r="NBW37"/>
      <c r="NBX37"/>
      <c r="NBY37"/>
      <c r="NBZ37"/>
      <c r="NCA37"/>
      <c r="NCB37"/>
      <c r="NCC37"/>
      <c r="NCD37"/>
      <c r="NCE37"/>
      <c r="NCF37"/>
      <c r="NCG37"/>
      <c r="NCH37"/>
      <c r="NCI37"/>
      <c r="NCJ37"/>
      <c r="NCK37"/>
      <c r="NCL37"/>
      <c r="NCM37"/>
      <c r="NCN37"/>
      <c r="NCO37"/>
      <c r="NCP37"/>
      <c r="NCQ37"/>
      <c r="NCR37"/>
      <c r="NCS37"/>
      <c r="NCT37"/>
      <c r="NCU37"/>
      <c r="NCV37"/>
      <c r="NCW37"/>
      <c r="NCX37"/>
      <c r="NCY37"/>
      <c r="NCZ37"/>
      <c r="NDA37"/>
      <c r="NDB37"/>
      <c r="NDC37"/>
      <c r="NDD37"/>
      <c r="NDE37"/>
      <c r="NDF37"/>
      <c r="NDG37"/>
      <c r="NDH37"/>
      <c r="NDI37"/>
      <c r="NDJ37"/>
      <c r="NDK37"/>
      <c r="NDL37"/>
      <c r="NDM37"/>
      <c r="NDN37"/>
      <c r="NDO37"/>
      <c r="NDP37"/>
      <c r="NDQ37"/>
      <c r="NDR37"/>
      <c r="NDS37"/>
      <c r="NDT37"/>
      <c r="NDU37"/>
      <c r="NDV37"/>
      <c r="NDW37"/>
      <c r="NDX37"/>
      <c r="NDY37"/>
      <c r="NDZ37"/>
      <c r="NEA37"/>
      <c r="NEB37"/>
      <c r="NEC37"/>
      <c r="NED37"/>
      <c r="NEE37"/>
      <c r="NEF37"/>
      <c r="NEG37"/>
      <c r="NEH37"/>
      <c r="NEI37"/>
      <c r="NEJ37"/>
      <c r="NEK37"/>
      <c r="NEL37"/>
      <c r="NEM37"/>
      <c r="NEN37"/>
      <c r="NEO37"/>
      <c r="NEP37"/>
      <c r="NEQ37"/>
      <c r="NER37"/>
      <c r="NES37"/>
      <c r="NET37"/>
      <c r="NEU37"/>
      <c r="NEV37"/>
      <c r="NEW37"/>
      <c r="NEX37"/>
      <c r="NEY37"/>
      <c r="NEZ37"/>
      <c r="NFA37"/>
      <c r="NFB37"/>
      <c r="NFC37"/>
      <c r="NFD37"/>
      <c r="NFE37"/>
      <c r="NFF37"/>
      <c r="NFG37"/>
      <c r="NFH37"/>
      <c r="NFI37"/>
      <c r="NFJ37"/>
      <c r="NFK37"/>
      <c r="NFL37"/>
      <c r="NFM37"/>
      <c r="NFN37"/>
      <c r="NFO37"/>
      <c r="NFP37"/>
      <c r="NFQ37"/>
      <c r="NFR37"/>
      <c r="NFS37"/>
      <c r="NFT37"/>
      <c r="NFU37"/>
      <c r="NFV37"/>
      <c r="NFW37"/>
      <c r="NFX37"/>
      <c r="NFY37"/>
      <c r="NFZ37"/>
      <c r="NGA37"/>
      <c r="NGB37"/>
      <c r="NGC37"/>
      <c r="NGD37"/>
      <c r="NGE37"/>
      <c r="NGF37"/>
      <c r="NGG37"/>
      <c r="NGH37"/>
      <c r="NGI37"/>
      <c r="NGJ37"/>
      <c r="NGK37"/>
      <c r="NGL37"/>
      <c r="NGM37"/>
      <c r="NGN37"/>
      <c r="NGO37"/>
      <c r="NGP37"/>
      <c r="NGQ37"/>
      <c r="NGR37"/>
      <c r="NGS37"/>
      <c r="NGT37"/>
      <c r="NGU37"/>
      <c r="NGV37"/>
      <c r="NGW37"/>
      <c r="NGX37"/>
      <c r="NGY37"/>
      <c r="NGZ37"/>
      <c r="NHA37"/>
      <c r="NHB37"/>
      <c r="NHC37"/>
      <c r="NHD37"/>
      <c r="NHE37"/>
      <c r="NHF37"/>
      <c r="NHG37"/>
      <c r="NHH37"/>
      <c r="NHI37"/>
      <c r="NHJ37"/>
      <c r="NHK37"/>
      <c r="NHL37"/>
      <c r="NHM37"/>
      <c r="NHN37"/>
      <c r="NHO37"/>
      <c r="NHP37"/>
      <c r="NHQ37"/>
      <c r="NHR37"/>
      <c r="NHS37"/>
      <c r="NHT37"/>
      <c r="NHU37"/>
      <c r="NHV37"/>
      <c r="NHW37"/>
      <c r="NHX37"/>
      <c r="NHY37"/>
      <c r="NHZ37"/>
      <c r="NIA37"/>
      <c r="NIB37"/>
      <c r="NIC37"/>
      <c r="NID37"/>
      <c r="NIE37"/>
      <c r="NIF37"/>
      <c r="NIG37"/>
      <c r="NIH37"/>
      <c r="NII37"/>
      <c r="NIJ37"/>
      <c r="NIK37"/>
      <c r="NIL37"/>
      <c r="NIM37"/>
      <c r="NIN37"/>
      <c r="NIO37"/>
      <c r="NIP37"/>
      <c r="NIQ37"/>
      <c r="NIR37"/>
      <c r="NIS37"/>
      <c r="NIT37"/>
      <c r="NIU37"/>
      <c r="NIV37"/>
      <c r="NIW37"/>
      <c r="NIX37"/>
      <c r="NIY37"/>
      <c r="NIZ37"/>
      <c r="NJA37"/>
      <c r="NJB37"/>
      <c r="NJC37"/>
      <c r="NJD37"/>
      <c r="NJE37"/>
      <c r="NJF37"/>
      <c r="NJG37"/>
      <c r="NJH37"/>
      <c r="NJI37"/>
      <c r="NJJ37"/>
      <c r="NJK37"/>
      <c r="NJL37"/>
      <c r="NJM37"/>
      <c r="NJN37"/>
      <c r="NJO37"/>
      <c r="NJP37"/>
      <c r="NJQ37"/>
      <c r="NJR37"/>
      <c r="NJS37"/>
      <c r="NJT37"/>
      <c r="NJU37"/>
      <c r="NJV37"/>
      <c r="NJW37"/>
      <c r="NJX37"/>
      <c r="NJY37"/>
      <c r="NJZ37"/>
      <c r="NKA37"/>
      <c r="NKB37"/>
      <c r="NKC37"/>
      <c r="NKD37"/>
      <c r="NKE37"/>
      <c r="NKF37"/>
      <c r="NKG37"/>
      <c r="NKH37"/>
      <c r="NKI37"/>
      <c r="NKJ37"/>
      <c r="NKK37"/>
      <c r="NKL37"/>
      <c r="NKM37"/>
      <c r="NKN37"/>
      <c r="NKO37"/>
      <c r="NKP37"/>
      <c r="NKQ37"/>
      <c r="NKR37"/>
      <c r="NKS37"/>
      <c r="NKT37"/>
      <c r="NKU37"/>
      <c r="NKV37"/>
      <c r="NKW37"/>
      <c r="NKX37"/>
      <c r="NKY37"/>
      <c r="NKZ37"/>
      <c r="NLA37"/>
      <c r="NLB37"/>
      <c r="NLC37"/>
      <c r="NLD37"/>
      <c r="NLE37"/>
      <c r="NLF37"/>
      <c r="NLG37"/>
      <c r="NLH37"/>
      <c r="NLI37"/>
      <c r="NLJ37"/>
      <c r="NLK37"/>
      <c r="NLL37"/>
      <c r="NLM37"/>
      <c r="NLN37"/>
      <c r="NLO37"/>
      <c r="NLP37"/>
      <c r="NLQ37"/>
      <c r="NLR37"/>
      <c r="NLS37"/>
      <c r="NLT37"/>
      <c r="NLU37"/>
      <c r="NLV37"/>
      <c r="NLW37"/>
      <c r="NLX37"/>
      <c r="NLY37"/>
      <c r="NLZ37"/>
      <c r="NMA37"/>
      <c r="NMB37"/>
      <c r="NMC37"/>
      <c r="NMD37"/>
      <c r="NME37"/>
      <c r="NMF37"/>
      <c r="NMG37"/>
      <c r="NMH37"/>
      <c r="NMI37"/>
      <c r="NMJ37"/>
      <c r="NMK37"/>
      <c r="NML37"/>
      <c r="NMM37"/>
      <c r="NMN37"/>
      <c r="NMO37"/>
      <c r="NMP37"/>
      <c r="NMQ37"/>
      <c r="NMR37"/>
      <c r="NMS37"/>
      <c r="NMT37"/>
      <c r="NMU37"/>
      <c r="NMV37"/>
      <c r="NMW37"/>
      <c r="NMX37"/>
      <c r="NMY37"/>
      <c r="NMZ37"/>
      <c r="NNA37"/>
      <c r="NNB37"/>
      <c r="NNC37"/>
      <c r="NND37"/>
      <c r="NNE37"/>
      <c r="NNF37"/>
      <c r="NNG37"/>
      <c r="NNH37"/>
      <c r="NNI37"/>
      <c r="NNJ37"/>
      <c r="NNK37"/>
      <c r="NNL37"/>
      <c r="NNM37"/>
      <c r="NNN37"/>
      <c r="NNO37"/>
      <c r="NNP37"/>
      <c r="NNQ37"/>
      <c r="NNR37"/>
      <c r="NNS37"/>
      <c r="NNT37"/>
      <c r="NNU37"/>
      <c r="NNV37"/>
      <c r="NNW37"/>
      <c r="NNX37"/>
      <c r="NNY37"/>
      <c r="NNZ37"/>
      <c r="NOA37"/>
      <c r="NOB37"/>
      <c r="NOC37"/>
      <c r="NOD37"/>
      <c r="NOE37"/>
      <c r="NOF37"/>
      <c r="NOG37"/>
      <c r="NOH37"/>
      <c r="NOI37"/>
      <c r="NOJ37"/>
      <c r="NOK37"/>
      <c r="NOL37"/>
      <c r="NOM37"/>
      <c r="NON37"/>
      <c r="NOO37"/>
      <c r="NOP37"/>
      <c r="NOQ37"/>
      <c r="NOR37"/>
      <c r="NOS37"/>
      <c r="NOT37"/>
      <c r="NOU37"/>
      <c r="NOV37"/>
      <c r="NOW37"/>
      <c r="NOX37"/>
      <c r="NOY37"/>
      <c r="NOZ37"/>
      <c r="NPA37"/>
      <c r="NPB37"/>
      <c r="NPC37"/>
      <c r="NPD37"/>
      <c r="NPE37"/>
      <c r="NPF37"/>
      <c r="NPG37"/>
      <c r="NPH37"/>
      <c r="NPI37"/>
      <c r="NPJ37"/>
      <c r="NPK37"/>
      <c r="NPL37"/>
      <c r="NPM37"/>
      <c r="NPN37"/>
      <c r="NPO37"/>
      <c r="NPP37"/>
      <c r="NPQ37"/>
      <c r="NPR37"/>
      <c r="NPS37"/>
      <c r="NPT37"/>
      <c r="NPU37"/>
      <c r="NPV37"/>
      <c r="NPW37"/>
      <c r="NPX37"/>
      <c r="NPY37"/>
      <c r="NPZ37"/>
      <c r="NQA37"/>
      <c r="NQB37"/>
      <c r="NQC37"/>
      <c r="NQD37"/>
      <c r="NQE37"/>
      <c r="NQF37"/>
      <c r="NQG37"/>
      <c r="NQH37"/>
      <c r="NQI37"/>
      <c r="NQJ37"/>
      <c r="NQK37"/>
      <c r="NQL37"/>
      <c r="NQM37"/>
      <c r="NQN37"/>
      <c r="NQO37"/>
      <c r="NQP37"/>
      <c r="NQQ37"/>
      <c r="NQR37"/>
      <c r="NQS37"/>
      <c r="NQT37"/>
      <c r="NQU37"/>
      <c r="NQV37"/>
      <c r="NQW37"/>
      <c r="NQX37"/>
      <c r="NQY37"/>
      <c r="NQZ37"/>
      <c r="NRA37"/>
      <c r="NRB37"/>
      <c r="NRC37"/>
      <c r="NRD37"/>
      <c r="NRE37"/>
      <c r="NRF37"/>
      <c r="NRG37"/>
      <c r="NRH37"/>
      <c r="NRI37"/>
      <c r="NRJ37"/>
      <c r="NRK37"/>
      <c r="NRL37"/>
      <c r="NRM37"/>
      <c r="NRN37"/>
      <c r="NRO37"/>
      <c r="NRP37"/>
      <c r="NRQ37"/>
      <c r="NRR37"/>
      <c r="NRS37"/>
      <c r="NRT37"/>
      <c r="NRU37"/>
      <c r="NRV37"/>
      <c r="NRW37"/>
      <c r="NRX37"/>
      <c r="NRY37"/>
      <c r="NRZ37"/>
      <c r="NSA37"/>
      <c r="NSB37"/>
      <c r="NSC37"/>
      <c r="NSD37"/>
      <c r="NSE37"/>
      <c r="NSF37"/>
      <c r="NSG37"/>
      <c r="NSH37"/>
      <c r="NSI37"/>
      <c r="NSJ37"/>
      <c r="NSK37"/>
      <c r="NSL37"/>
      <c r="NSM37"/>
      <c r="NSN37"/>
      <c r="NSO37"/>
      <c r="NSP37"/>
      <c r="NSQ37"/>
      <c r="NSR37"/>
      <c r="NSS37"/>
      <c r="NST37"/>
      <c r="NSU37"/>
      <c r="NSV37"/>
      <c r="NSW37"/>
      <c r="NSX37"/>
      <c r="NSY37"/>
      <c r="NSZ37"/>
      <c r="NTA37"/>
      <c r="NTB37"/>
      <c r="NTC37"/>
      <c r="NTD37"/>
      <c r="NTE37"/>
      <c r="NTF37"/>
      <c r="NTG37"/>
      <c r="NTH37"/>
      <c r="NTI37"/>
      <c r="NTJ37"/>
      <c r="NTK37"/>
      <c r="NTL37"/>
      <c r="NTM37"/>
      <c r="NTN37"/>
      <c r="NTO37"/>
      <c r="NTP37"/>
      <c r="NTQ37"/>
      <c r="NTR37"/>
      <c r="NTS37"/>
      <c r="NTT37"/>
      <c r="NTU37"/>
      <c r="NTV37"/>
      <c r="NTW37"/>
      <c r="NTX37"/>
      <c r="NTY37"/>
      <c r="NTZ37"/>
      <c r="NUA37"/>
      <c r="NUB37"/>
      <c r="NUC37"/>
      <c r="NUD37"/>
      <c r="NUE37"/>
      <c r="NUF37"/>
      <c r="NUG37"/>
      <c r="NUH37"/>
      <c r="NUI37"/>
      <c r="NUJ37"/>
      <c r="NUK37"/>
      <c r="NUL37"/>
      <c r="NUM37"/>
      <c r="NUN37"/>
      <c r="NUO37"/>
      <c r="NUP37"/>
      <c r="NUQ37"/>
      <c r="NUR37"/>
      <c r="NUS37"/>
      <c r="NUT37"/>
      <c r="NUU37"/>
      <c r="NUV37"/>
      <c r="NUW37"/>
      <c r="NUX37"/>
      <c r="NUY37"/>
      <c r="NUZ37"/>
      <c r="NVA37"/>
      <c r="NVB37"/>
      <c r="NVC37"/>
      <c r="NVD37"/>
      <c r="NVE37"/>
      <c r="NVF37"/>
      <c r="NVG37"/>
      <c r="NVH37"/>
      <c r="NVI37"/>
      <c r="NVJ37"/>
      <c r="NVK37"/>
      <c r="NVL37"/>
      <c r="NVM37"/>
      <c r="NVN37"/>
      <c r="NVO37"/>
      <c r="NVP37"/>
      <c r="NVQ37"/>
      <c r="NVR37"/>
      <c r="NVS37"/>
      <c r="NVT37"/>
      <c r="NVU37"/>
      <c r="NVV37"/>
      <c r="NVW37"/>
      <c r="NVX37"/>
      <c r="NVY37"/>
      <c r="NVZ37"/>
      <c r="NWA37"/>
      <c r="NWB37"/>
      <c r="NWC37"/>
      <c r="NWD37"/>
      <c r="NWE37"/>
      <c r="NWF37"/>
      <c r="NWG37"/>
      <c r="NWH37"/>
      <c r="NWI37"/>
      <c r="NWJ37"/>
      <c r="NWK37"/>
      <c r="NWL37"/>
      <c r="NWM37"/>
      <c r="NWN37"/>
      <c r="NWO37"/>
      <c r="NWP37"/>
      <c r="NWQ37"/>
      <c r="NWR37"/>
      <c r="NWS37"/>
      <c r="NWT37"/>
      <c r="NWU37"/>
      <c r="NWV37"/>
      <c r="NWW37"/>
      <c r="NWX37"/>
      <c r="NWY37"/>
      <c r="NWZ37"/>
      <c r="NXA37"/>
      <c r="NXB37"/>
      <c r="NXC37"/>
      <c r="NXD37"/>
      <c r="NXE37"/>
      <c r="NXF37"/>
      <c r="NXG37"/>
      <c r="NXH37"/>
      <c r="NXI37"/>
      <c r="NXJ37"/>
      <c r="NXK37"/>
      <c r="NXL37"/>
      <c r="NXM37"/>
      <c r="NXN37"/>
      <c r="NXO37"/>
      <c r="NXP37"/>
      <c r="NXQ37"/>
      <c r="NXR37"/>
      <c r="NXS37"/>
      <c r="NXT37"/>
      <c r="NXU37"/>
      <c r="NXV37"/>
      <c r="NXW37"/>
      <c r="NXX37"/>
      <c r="NXY37"/>
      <c r="NXZ37"/>
      <c r="NYA37"/>
      <c r="NYB37"/>
      <c r="NYC37"/>
      <c r="NYD37"/>
      <c r="NYE37"/>
      <c r="NYF37"/>
      <c r="NYG37"/>
      <c r="NYH37"/>
      <c r="NYI37"/>
      <c r="NYJ37"/>
      <c r="NYK37"/>
      <c r="NYL37"/>
      <c r="NYM37"/>
      <c r="NYN37"/>
      <c r="NYO37"/>
      <c r="NYP37"/>
      <c r="NYQ37"/>
      <c r="NYR37"/>
      <c r="NYS37"/>
      <c r="NYT37"/>
      <c r="NYU37"/>
      <c r="NYV37"/>
      <c r="NYW37"/>
      <c r="NYX37"/>
      <c r="NYY37"/>
      <c r="NYZ37"/>
      <c r="NZA37"/>
      <c r="NZB37"/>
      <c r="NZC37"/>
      <c r="NZD37"/>
      <c r="NZE37"/>
      <c r="NZF37"/>
      <c r="NZG37"/>
      <c r="NZH37"/>
      <c r="NZI37"/>
      <c r="NZJ37"/>
      <c r="NZK37"/>
      <c r="NZL37"/>
      <c r="NZM37"/>
      <c r="NZN37"/>
      <c r="NZO37"/>
      <c r="NZP37"/>
      <c r="NZQ37"/>
      <c r="NZR37"/>
      <c r="NZS37"/>
      <c r="NZT37"/>
      <c r="NZU37"/>
      <c r="NZV37"/>
      <c r="NZW37"/>
      <c r="NZX37"/>
      <c r="NZY37"/>
      <c r="NZZ37"/>
      <c r="OAA37"/>
      <c r="OAB37"/>
      <c r="OAC37"/>
      <c r="OAD37"/>
      <c r="OAE37"/>
      <c r="OAF37"/>
      <c r="OAG37"/>
      <c r="OAH37"/>
      <c r="OAI37"/>
      <c r="OAJ37"/>
      <c r="OAK37"/>
      <c r="OAL37"/>
      <c r="OAM37"/>
      <c r="OAN37"/>
      <c r="OAO37"/>
      <c r="OAP37"/>
      <c r="OAQ37"/>
      <c r="OAR37"/>
      <c r="OAS37"/>
      <c r="OAT37"/>
      <c r="OAU37"/>
      <c r="OAV37"/>
      <c r="OAW37"/>
      <c r="OAX37"/>
      <c r="OAY37"/>
      <c r="OAZ37"/>
      <c r="OBA37"/>
      <c r="OBB37"/>
      <c r="OBC37"/>
      <c r="OBD37"/>
      <c r="OBE37"/>
      <c r="OBF37"/>
      <c r="OBG37"/>
      <c r="OBH37"/>
      <c r="OBI37"/>
      <c r="OBJ37"/>
      <c r="OBK37"/>
      <c r="OBL37"/>
      <c r="OBM37"/>
      <c r="OBN37"/>
      <c r="OBO37"/>
      <c r="OBP37"/>
      <c r="OBQ37"/>
      <c r="OBR37"/>
      <c r="OBS37"/>
      <c r="OBT37"/>
      <c r="OBU37"/>
      <c r="OBV37"/>
      <c r="OBW37"/>
      <c r="OBX37"/>
      <c r="OBY37"/>
      <c r="OBZ37"/>
      <c r="OCA37"/>
      <c r="OCB37"/>
      <c r="OCC37"/>
      <c r="OCD37"/>
      <c r="OCE37"/>
      <c r="OCF37"/>
      <c r="OCG37"/>
      <c r="OCH37"/>
      <c r="OCI37"/>
      <c r="OCJ37"/>
      <c r="OCK37"/>
      <c r="OCL37"/>
      <c r="OCM37"/>
      <c r="OCN37"/>
      <c r="OCO37"/>
      <c r="OCP37"/>
      <c r="OCQ37"/>
      <c r="OCR37"/>
      <c r="OCS37"/>
      <c r="OCT37"/>
      <c r="OCU37"/>
      <c r="OCV37"/>
      <c r="OCW37"/>
      <c r="OCX37"/>
      <c r="OCY37"/>
      <c r="OCZ37"/>
      <c r="ODA37"/>
      <c r="ODB37"/>
      <c r="ODC37"/>
      <c r="ODD37"/>
      <c r="ODE37"/>
      <c r="ODF37"/>
      <c r="ODG37"/>
      <c r="ODH37"/>
      <c r="ODI37"/>
      <c r="ODJ37"/>
      <c r="ODK37"/>
      <c r="ODL37"/>
      <c r="ODM37"/>
      <c r="ODN37"/>
      <c r="ODO37"/>
      <c r="ODP37"/>
      <c r="ODQ37"/>
      <c r="ODR37"/>
      <c r="ODS37"/>
      <c r="ODT37"/>
      <c r="ODU37"/>
      <c r="ODV37"/>
      <c r="ODW37"/>
      <c r="ODX37"/>
      <c r="ODY37"/>
      <c r="ODZ37"/>
      <c r="OEA37"/>
      <c r="OEB37"/>
      <c r="OEC37"/>
      <c r="OED37"/>
      <c r="OEE37"/>
      <c r="OEF37"/>
      <c r="OEG37"/>
      <c r="OEH37"/>
      <c r="OEI37"/>
      <c r="OEJ37"/>
      <c r="OEK37"/>
      <c r="OEL37"/>
      <c r="OEM37"/>
      <c r="OEN37"/>
      <c r="OEO37"/>
      <c r="OEP37"/>
      <c r="OEQ37"/>
      <c r="OER37"/>
      <c r="OES37"/>
      <c r="OET37"/>
      <c r="OEU37"/>
      <c r="OEV37"/>
      <c r="OEW37"/>
      <c r="OEX37"/>
      <c r="OEY37"/>
      <c r="OEZ37"/>
      <c r="OFA37"/>
      <c r="OFB37"/>
      <c r="OFC37"/>
      <c r="OFD37"/>
      <c r="OFE37"/>
      <c r="OFF37"/>
      <c r="OFG37"/>
      <c r="OFH37"/>
      <c r="OFI37"/>
      <c r="OFJ37"/>
      <c r="OFK37"/>
      <c r="OFL37"/>
      <c r="OFM37"/>
      <c r="OFN37"/>
      <c r="OFO37"/>
      <c r="OFP37"/>
      <c r="OFQ37"/>
      <c r="OFR37"/>
      <c r="OFS37"/>
      <c r="OFT37"/>
      <c r="OFU37"/>
      <c r="OFV37"/>
      <c r="OFW37"/>
      <c r="OFX37"/>
      <c r="OFY37"/>
      <c r="OFZ37"/>
      <c r="OGA37"/>
      <c r="OGB37"/>
      <c r="OGC37"/>
      <c r="OGD37"/>
      <c r="OGE37"/>
      <c r="OGF37"/>
      <c r="OGG37"/>
      <c r="OGH37"/>
      <c r="OGI37"/>
      <c r="OGJ37"/>
      <c r="OGK37"/>
      <c r="OGL37"/>
      <c r="OGM37"/>
      <c r="OGN37"/>
      <c r="OGO37"/>
      <c r="OGP37"/>
      <c r="OGQ37"/>
      <c r="OGR37"/>
      <c r="OGS37"/>
      <c r="OGT37"/>
      <c r="OGU37"/>
      <c r="OGV37"/>
      <c r="OGW37"/>
      <c r="OGX37"/>
      <c r="OGY37"/>
      <c r="OGZ37"/>
      <c r="OHA37"/>
      <c r="OHB37"/>
      <c r="OHC37"/>
      <c r="OHD37"/>
      <c r="OHE37"/>
      <c r="OHF37"/>
      <c r="OHG37"/>
      <c r="OHH37"/>
      <c r="OHI37"/>
      <c r="OHJ37"/>
      <c r="OHK37"/>
      <c r="OHL37"/>
      <c r="OHM37"/>
      <c r="OHN37"/>
      <c r="OHO37"/>
      <c r="OHP37"/>
      <c r="OHQ37"/>
      <c r="OHR37"/>
      <c r="OHS37"/>
      <c r="OHT37"/>
      <c r="OHU37"/>
      <c r="OHV37"/>
      <c r="OHW37"/>
      <c r="OHX37"/>
      <c r="OHY37"/>
      <c r="OHZ37"/>
      <c r="OIA37"/>
      <c r="OIB37"/>
      <c r="OIC37"/>
      <c r="OID37"/>
      <c r="OIE37"/>
      <c r="OIF37"/>
      <c r="OIG37"/>
      <c r="OIH37"/>
      <c r="OII37"/>
      <c r="OIJ37"/>
      <c r="OIK37"/>
      <c r="OIL37"/>
      <c r="OIM37"/>
      <c r="OIN37"/>
      <c r="OIO37"/>
      <c r="OIP37"/>
      <c r="OIQ37"/>
      <c r="OIR37"/>
      <c r="OIS37"/>
      <c r="OIT37"/>
      <c r="OIU37"/>
      <c r="OIV37"/>
      <c r="OIW37"/>
      <c r="OIX37"/>
      <c r="OIY37"/>
      <c r="OIZ37"/>
      <c r="OJA37"/>
      <c r="OJB37"/>
      <c r="OJC37"/>
      <c r="OJD37"/>
      <c r="OJE37"/>
      <c r="OJF37"/>
      <c r="OJG37"/>
      <c r="OJH37"/>
      <c r="OJI37"/>
      <c r="OJJ37"/>
      <c r="OJK37"/>
      <c r="OJL37"/>
      <c r="OJM37"/>
      <c r="OJN37"/>
      <c r="OJO37"/>
      <c r="OJP37"/>
      <c r="OJQ37"/>
      <c r="OJR37"/>
      <c r="OJS37"/>
      <c r="OJT37"/>
      <c r="OJU37"/>
      <c r="OJV37"/>
      <c r="OJW37"/>
      <c r="OJX37"/>
      <c r="OJY37"/>
      <c r="OJZ37"/>
      <c r="OKA37"/>
      <c r="OKB37"/>
      <c r="OKC37"/>
      <c r="OKD37"/>
      <c r="OKE37"/>
      <c r="OKF37"/>
      <c r="OKG37"/>
      <c r="OKH37"/>
      <c r="OKI37"/>
      <c r="OKJ37"/>
      <c r="OKK37"/>
      <c r="OKL37"/>
      <c r="OKM37"/>
      <c r="OKN37"/>
      <c r="OKO37"/>
      <c r="OKP37"/>
      <c r="OKQ37"/>
      <c r="OKR37"/>
      <c r="OKS37"/>
      <c r="OKT37"/>
      <c r="OKU37"/>
      <c r="OKV37"/>
      <c r="OKW37"/>
      <c r="OKX37"/>
      <c r="OKY37"/>
      <c r="OKZ37"/>
      <c r="OLA37"/>
      <c r="OLB37"/>
      <c r="OLC37"/>
      <c r="OLD37"/>
      <c r="OLE37"/>
      <c r="OLF37"/>
      <c r="OLG37"/>
      <c r="OLH37"/>
      <c r="OLI37"/>
      <c r="OLJ37"/>
      <c r="OLK37"/>
      <c r="OLL37"/>
      <c r="OLM37"/>
      <c r="OLN37"/>
      <c r="OLO37"/>
      <c r="OLP37"/>
      <c r="OLQ37"/>
      <c r="OLR37"/>
      <c r="OLS37"/>
      <c r="OLT37"/>
      <c r="OLU37"/>
      <c r="OLV37"/>
      <c r="OLW37"/>
      <c r="OLX37"/>
      <c r="OLY37"/>
      <c r="OLZ37"/>
      <c r="OMA37"/>
      <c r="OMB37"/>
      <c r="OMC37"/>
      <c r="OMD37"/>
      <c r="OME37"/>
      <c r="OMF37"/>
      <c r="OMG37"/>
      <c r="OMH37"/>
      <c r="OMI37"/>
      <c r="OMJ37"/>
      <c r="OMK37"/>
      <c r="OML37"/>
      <c r="OMM37"/>
      <c r="OMN37"/>
      <c r="OMO37"/>
      <c r="OMP37"/>
      <c r="OMQ37"/>
      <c r="OMR37"/>
      <c r="OMS37"/>
      <c r="OMT37"/>
      <c r="OMU37"/>
      <c r="OMV37"/>
      <c r="OMW37"/>
      <c r="OMX37"/>
      <c r="OMY37"/>
      <c r="OMZ37"/>
      <c r="ONA37"/>
      <c r="ONB37"/>
      <c r="ONC37"/>
      <c r="OND37"/>
      <c r="ONE37"/>
      <c r="ONF37"/>
      <c r="ONG37"/>
      <c r="ONH37"/>
      <c r="ONI37"/>
      <c r="ONJ37"/>
      <c r="ONK37"/>
      <c r="ONL37"/>
      <c r="ONM37"/>
      <c r="ONN37"/>
      <c r="ONO37"/>
      <c r="ONP37"/>
      <c r="ONQ37"/>
      <c r="ONR37"/>
      <c r="ONS37"/>
      <c r="ONT37"/>
      <c r="ONU37"/>
      <c r="ONV37"/>
      <c r="ONW37"/>
      <c r="ONX37"/>
      <c r="ONY37"/>
      <c r="ONZ37"/>
      <c r="OOA37"/>
      <c r="OOB37"/>
      <c r="OOC37"/>
      <c r="OOD37"/>
      <c r="OOE37"/>
      <c r="OOF37"/>
      <c r="OOG37"/>
      <c r="OOH37"/>
      <c r="OOI37"/>
      <c r="OOJ37"/>
      <c r="OOK37"/>
      <c r="OOL37"/>
      <c r="OOM37"/>
      <c r="OON37"/>
      <c r="OOO37"/>
      <c r="OOP37"/>
      <c r="OOQ37"/>
      <c r="OOR37"/>
      <c r="OOS37"/>
      <c r="OOT37"/>
      <c r="OOU37"/>
      <c r="OOV37"/>
      <c r="OOW37"/>
      <c r="OOX37"/>
      <c r="OOY37"/>
      <c r="OOZ37"/>
      <c r="OPA37"/>
      <c r="OPB37"/>
      <c r="OPC37"/>
      <c r="OPD37"/>
      <c r="OPE37"/>
      <c r="OPF37"/>
      <c r="OPG37"/>
      <c r="OPH37"/>
      <c r="OPI37"/>
      <c r="OPJ37"/>
      <c r="OPK37"/>
      <c r="OPL37"/>
      <c r="OPM37"/>
      <c r="OPN37"/>
      <c r="OPO37"/>
      <c r="OPP37"/>
      <c r="OPQ37"/>
      <c r="OPR37"/>
      <c r="OPS37"/>
      <c r="OPT37"/>
      <c r="OPU37"/>
      <c r="OPV37"/>
      <c r="OPW37"/>
      <c r="OPX37"/>
      <c r="OPY37"/>
      <c r="OPZ37"/>
      <c r="OQA37"/>
      <c r="OQB37"/>
      <c r="OQC37"/>
      <c r="OQD37"/>
      <c r="OQE37"/>
      <c r="OQF37"/>
      <c r="OQG37"/>
      <c r="OQH37"/>
      <c r="OQI37"/>
      <c r="OQJ37"/>
      <c r="OQK37"/>
      <c r="OQL37"/>
      <c r="OQM37"/>
      <c r="OQN37"/>
      <c r="OQO37"/>
      <c r="OQP37"/>
      <c r="OQQ37"/>
      <c r="OQR37"/>
      <c r="OQS37"/>
      <c r="OQT37"/>
      <c r="OQU37"/>
      <c r="OQV37"/>
      <c r="OQW37"/>
      <c r="OQX37"/>
      <c r="OQY37"/>
      <c r="OQZ37"/>
      <c r="ORA37"/>
      <c r="ORB37"/>
      <c r="ORC37"/>
      <c r="ORD37"/>
      <c r="ORE37"/>
      <c r="ORF37"/>
      <c r="ORG37"/>
      <c r="ORH37"/>
      <c r="ORI37"/>
      <c r="ORJ37"/>
      <c r="ORK37"/>
      <c r="ORL37"/>
      <c r="ORM37"/>
      <c r="ORN37"/>
      <c r="ORO37"/>
      <c r="ORP37"/>
      <c r="ORQ37"/>
      <c r="ORR37"/>
      <c r="ORS37"/>
      <c r="ORT37"/>
      <c r="ORU37"/>
      <c r="ORV37"/>
      <c r="ORW37"/>
      <c r="ORX37"/>
      <c r="ORY37"/>
      <c r="ORZ37"/>
      <c r="OSA37"/>
      <c r="OSB37"/>
      <c r="OSC37"/>
      <c r="OSD37"/>
      <c r="OSE37"/>
      <c r="OSF37"/>
      <c r="OSG37"/>
      <c r="OSH37"/>
      <c r="OSI37"/>
      <c r="OSJ37"/>
      <c r="OSK37"/>
      <c r="OSL37"/>
      <c r="OSM37"/>
      <c r="OSN37"/>
      <c r="OSO37"/>
      <c r="OSP37"/>
      <c r="OSQ37"/>
      <c r="OSR37"/>
      <c r="OSS37"/>
      <c r="OST37"/>
      <c r="OSU37"/>
      <c r="OSV37"/>
      <c r="OSW37"/>
      <c r="OSX37"/>
      <c r="OSY37"/>
      <c r="OSZ37"/>
      <c r="OTA37"/>
      <c r="OTB37"/>
      <c r="OTC37"/>
      <c r="OTD37"/>
      <c r="OTE37"/>
      <c r="OTF37"/>
      <c r="OTG37"/>
      <c r="OTH37"/>
      <c r="OTI37"/>
      <c r="OTJ37"/>
      <c r="OTK37"/>
      <c r="OTL37"/>
      <c r="OTM37"/>
      <c r="OTN37"/>
      <c r="OTO37"/>
      <c r="OTP37"/>
      <c r="OTQ37"/>
      <c r="OTR37"/>
      <c r="OTS37"/>
      <c r="OTT37"/>
      <c r="OTU37"/>
      <c r="OTV37"/>
      <c r="OTW37"/>
      <c r="OTX37"/>
      <c r="OTY37"/>
      <c r="OTZ37"/>
      <c r="OUA37"/>
      <c r="OUB37"/>
      <c r="OUC37"/>
      <c r="OUD37"/>
      <c r="OUE37"/>
      <c r="OUF37"/>
      <c r="OUG37"/>
      <c r="OUH37"/>
      <c r="OUI37"/>
      <c r="OUJ37"/>
      <c r="OUK37"/>
      <c r="OUL37"/>
      <c r="OUM37"/>
      <c r="OUN37"/>
      <c r="OUO37"/>
      <c r="OUP37"/>
      <c r="OUQ37"/>
      <c r="OUR37"/>
      <c r="OUS37"/>
      <c r="OUT37"/>
      <c r="OUU37"/>
      <c r="OUV37"/>
      <c r="OUW37"/>
      <c r="OUX37"/>
      <c r="OUY37"/>
      <c r="OUZ37"/>
      <c r="OVA37"/>
      <c r="OVB37"/>
      <c r="OVC37"/>
      <c r="OVD37"/>
      <c r="OVE37"/>
      <c r="OVF37"/>
      <c r="OVG37"/>
      <c r="OVH37"/>
      <c r="OVI37"/>
      <c r="OVJ37"/>
      <c r="OVK37"/>
      <c r="OVL37"/>
      <c r="OVM37"/>
      <c r="OVN37"/>
      <c r="OVO37"/>
      <c r="OVP37"/>
      <c r="OVQ37"/>
      <c r="OVR37"/>
      <c r="OVS37"/>
      <c r="OVT37"/>
      <c r="OVU37"/>
      <c r="OVV37"/>
      <c r="OVW37"/>
      <c r="OVX37"/>
      <c r="OVY37"/>
      <c r="OVZ37"/>
      <c r="OWA37"/>
      <c r="OWB37"/>
      <c r="OWC37"/>
      <c r="OWD37"/>
      <c r="OWE37"/>
      <c r="OWF37"/>
      <c r="OWG37"/>
      <c r="OWH37"/>
      <c r="OWI37"/>
      <c r="OWJ37"/>
      <c r="OWK37"/>
      <c r="OWL37"/>
      <c r="OWM37"/>
      <c r="OWN37"/>
      <c r="OWO37"/>
      <c r="OWP37"/>
      <c r="OWQ37"/>
      <c r="OWR37"/>
      <c r="OWS37"/>
      <c r="OWT37"/>
      <c r="OWU37"/>
      <c r="OWV37"/>
      <c r="OWW37"/>
      <c r="OWX37"/>
      <c r="OWY37"/>
      <c r="OWZ37"/>
      <c r="OXA37"/>
      <c r="OXB37"/>
      <c r="OXC37"/>
      <c r="OXD37"/>
      <c r="OXE37"/>
      <c r="OXF37"/>
      <c r="OXG37"/>
      <c r="OXH37"/>
      <c r="OXI37"/>
      <c r="OXJ37"/>
      <c r="OXK37"/>
      <c r="OXL37"/>
      <c r="OXM37"/>
      <c r="OXN37"/>
      <c r="OXO37"/>
      <c r="OXP37"/>
      <c r="OXQ37"/>
      <c r="OXR37"/>
      <c r="OXS37"/>
      <c r="OXT37"/>
      <c r="OXU37"/>
      <c r="OXV37"/>
      <c r="OXW37"/>
      <c r="OXX37"/>
      <c r="OXY37"/>
      <c r="OXZ37"/>
      <c r="OYA37"/>
      <c r="OYB37"/>
      <c r="OYC37"/>
      <c r="OYD37"/>
      <c r="OYE37"/>
      <c r="OYF37"/>
      <c r="OYG37"/>
      <c r="OYH37"/>
      <c r="OYI37"/>
      <c r="OYJ37"/>
      <c r="OYK37"/>
      <c r="OYL37"/>
      <c r="OYM37"/>
      <c r="OYN37"/>
      <c r="OYO37"/>
      <c r="OYP37"/>
      <c r="OYQ37"/>
      <c r="OYR37"/>
      <c r="OYS37"/>
      <c r="OYT37"/>
      <c r="OYU37"/>
      <c r="OYV37"/>
      <c r="OYW37"/>
      <c r="OYX37"/>
      <c r="OYY37"/>
      <c r="OYZ37"/>
      <c r="OZA37"/>
      <c r="OZB37"/>
      <c r="OZC37"/>
      <c r="OZD37"/>
      <c r="OZE37"/>
      <c r="OZF37"/>
      <c r="OZG37"/>
      <c r="OZH37"/>
      <c r="OZI37"/>
      <c r="OZJ37"/>
      <c r="OZK37"/>
      <c r="OZL37"/>
      <c r="OZM37"/>
      <c r="OZN37"/>
      <c r="OZO37"/>
      <c r="OZP37"/>
      <c r="OZQ37"/>
      <c r="OZR37"/>
      <c r="OZS37"/>
      <c r="OZT37"/>
      <c r="OZU37"/>
      <c r="OZV37"/>
      <c r="OZW37"/>
      <c r="OZX37"/>
      <c r="OZY37"/>
      <c r="OZZ37"/>
      <c r="PAA37"/>
      <c r="PAB37"/>
      <c r="PAC37"/>
      <c r="PAD37"/>
      <c r="PAE37"/>
      <c r="PAF37"/>
      <c r="PAG37"/>
      <c r="PAH37"/>
      <c r="PAI37"/>
      <c r="PAJ37"/>
      <c r="PAK37"/>
      <c r="PAL37"/>
      <c r="PAM37"/>
      <c r="PAN37"/>
      <c r="PAO37"/>
      <c r="PAP37"/>
      <c r="PAQ37"/>
      <c r="PAR37"/>
      <c r="PAS37"/>
      <c r="PAT37"/>
      <c r="PAU37"/>
      <c r="PAV37"/>
      <c r="PAW37"/>
      <c r="PAX37"/>
      <c r="PAY37"/>
      <c r="PAZ37"/>
      <c r="PBA37"/>
      <c r="PBB37"/>
      <c r="PBC37"/>
      <c r="PBD37"/>
      <c r="PBE37"/>
      <c r="PBF37"/>
      <c r="PBG37"/>
      <c r="PBH37"/>
      <c r="PBI37"/>
      <c r="PBJ37"/>
      <c r="PBK37"/>
      <c r="PBL37"/>
      <c r="PBM37"/>
      <c r="PBN37"/>
      <c r="PBO37"/>
      <c r="PBP37"/>
      <c r="PBQ37"/>
      <c r="PBR37"/>
      <c r="PBS37"/>
      <c r="PBT37"/>
      <c r="PBU37"/>
      <c r="PBV37"/>
      <c r="PBW37"/>
      <c r="PBX37"/>
      <c r="PBY37"/>
      <c r="PBZ37"/>
      <c r="PCA37"/>
      <c r="PCB37"/>
      <c r="PCC37"/>
      <c r="PCD37"/>
      <c r="PCE37"/>
      <c r="PCF37"/>
      <c r="PCG37"/>
      <c r="PCH37"/>
      <c r="PCI37"/>
      <c r="PCJ37"/>
      <c r="PCK37"/>
      <c r="PCL37"/>
      <c r="PCM37"/>
      <c r="PCN37"/>
      <c r="PCO37"/>
      <c r="PCP37"/>
      <c r="PCQ37"/>
      <c r="PCR37"/>
      <c r="PCS37"/>
      <c r="PCT37"/>
      <c r="PCU37"/>
      <c r="PCV37"/>
      <c r="PCW37"/>
      <c r="PCX37"/>
      <c r="PCY37"/>
      <c r="PCZ37"/>
      <c r="PDA37"/>
      <c r="PDB37"/>
      <c r="PDC37"/>
      <c r="PDD37"/>
      <c r="PDE37"/>
      <c r="PDF37"/>
      <c r="PDG37"/>
      <c r="PDH37"/>
      <c r="PDI37"/>
      <c r="PDJ37"/>
      <c r="PDK37"/>
      <c r="PDL37"/>
      <c r="PDM37"/>
      <c r="PDN37"/>
      <c r="PDO37"/>
      <c r="PDP37"/>
      <c r="PDQ37"/>
      <c r="PDR37"/>
      <c r="PDS37"/>
      <c r="PDT37"/>
      <c r="PDU37"/>
      <c r="PDV37"/>
      <c r="PDW37"/>
      <c r="PDX37"/>
      <c r="PDY37"/>
      <c r="PDZ37"/>
      <c r="PEA37"/>
      <c r="PEB37"/>
      <c r="PEC37"/>
      <c r="PED37"/>
      <c r="PEE37"/>
      <c r="PEF37"/>
      <c r="PEG37"/>
      <c r="PEH37"/>
      <c r="PEI37"/>
      <c r="PEJ37"/>
      <c r="PEK37"/>
      <c r="PEL37"/>
      <c r="PEM37"/>
      <c r="PEN37"/>
      <c r="PEO37"/>
      <c r="PEP37"/>
      <c r="PEQ37"/>
      <c r="PER37"/>
      <c r="PES37"/>
      <c r="PET37"/>
      <c r="PEU37"/>
      <c r="PEV37"/>
      <c r="PEW37"/>
      <c r="PEX37"/>
      <c r="PEY37"/>
      <c r="PEZ37"/>
      <c r="PFA37"/>
      <c r="PFB37"/>
      <c r="PFC37"/>
      <c r="PFD37"/>
      <c r="PFE37"/>
      <c r="PFF37"/>
      <c r="PFG37"/>
      <c r="PFH37"/>
      <c r="PFI37"/>
      <c r="PFJ37"/>
      <c r="PFK37"/>
      <c r="PFL37"/>
      <c r="PFM37"/>
      <c r="PFN37"/>
      <c r="PFO37"/>
      <c r="PFP37"/>
      <c r="PFQ37"/>
      <c r="PFR37"/>
      <c r="PFS37"/>
      <c r="PFT37"/>
      <c r="PFU37"/>
      <c r="PFV37"/>
      <c r="PFW37"/>
      <c r="PFX37"/>
      <c r="PFY37"/>
      <c r="PFZ37"/>
      <c r="PGA37"/>
      <c r="PGB37"/>
      <c r="PGC37"/>
      <c r="PGD37"/>
      <c r="PGE37"/>
      <c r="PGF37"/>
      <c r="PGG37"/>
      <c r="PGH37"/>
      <c r="PGI37"/>
      <c r="PGJ37"/>
      <c r="PGK37"/>
      <c r="PGL37"/>
      <c r="PGM37"/>
      <c r="PGN37"/>
      <c r="PGO37"/>
      <c r="PGP37"/>
      <c r="PGQ37"/>
      <c r="PGR37"/>
      <c r="PGS37"/>
      <c r="PGT37"/>
      <c r="PGU37"/>
      <c r="PGV37"/>
      <c r="PGW37"/>
      <c r="PGX37"/>
      <c r="PGY37"/>
      <c r="PGZ37"/>
      <c r="PHA37"/>
      <c r="PHB37"/>
      <c r="PHC37"/>
      <c r="PHD37"/>
      <c r="PHE37"/>
      <c r="PHF37"/>
      <c r="PHG37"/>
      <c r="PHH37"/>
      <c r="PHI37"/>
      <c r="PHJ37"/>
      <c r="PHK37"/>
      <c r="PHL37"/>
      <c r="PHM37"/>
      <c r="PHN37"/>
      <c r="PHO37"/>
      <c r="PHP37"/>
      <c r="PHQ37"/>
      <c r="PHR37"/>
      <c r="PHS37"/>
      <c r="PHT37"/>
      <c r="PHU37"/>
      <c r="PHV37"/>
      <c r="PHW37"/>
      <c r="PHX37"/>
      <c r="PHY37"/>
      <c r="PHZ37"/>
      <c r="PIA37"/>
      <c r="PIB37"/>
      <c r="PIC37"/>
      <c r="PID37"/>
      <c r="PIE37"/>
      <c r="PIF37"/>
      <c r="PIG37"/>
      <c r="PIH37"/>
      <c r="PII37"/>
      <c r="PIJ37"/>
      <c r="PIK37"/>
      <c r="PIL37"/>
      <c r="PIM37"/>
      <c r="PIN37"/>
      <c r="PIO37"/>
      <c r="PIP37"/>
      <c r="PIQ37"/>
      <c r="PIR37"/>
      <c r="PIS37"/>
      <c r="PIT37"/>
      <c r="PIU37"/>
      <c r="PIV37"/>
      <c r="PIW37"/>
      <c r="PIX37"/>
      <c r="PIY37"/>
      <c r="PIZ37"/>
      <c r="PJA37"/>
      <c r="PJB37"/>
      <c r="PJC37"/>
      <c r="PJD37"/>
      <c r="PJE37"/>
      <c r="PJF37"/>
      <c r="PJG37"/>
      <c r="PJH37"/>
      <c r="PJI37"/>
      <c r="PJJ37"/>
      <c r="PJK37"/>
      <c r="PJL37"/>
      <c r="PJM37"/>
      <c r="PJN37"/>
      <c r="PJO37"/>
      <c r="PJP37"/>
      <c r="PJQ37"/>
      <c r="PJR37"/>
      <c r="PJS37"/>
      <c r="PJT37"/>
      <c r="PJU37"/>
      <c r="PJV37"/>
      <c r="PJW37"/>
      <c r="PJX37"/>
      <c r="PJY37"/>
      <c r="PJZ37"/>
      <c r="PKA37"/>
      <c r="PKB37"/>
      <c r="PKC37"/>
      <c r="PKD37"/>
      <c r="PKE37"/>
      <c r="PKF37"/>
      <c r="PKG37"/>
      <c r="PKH37"/>
      <c r="PKI37"/>
      <c r="PKJ37"/>
      <c r="PKK37"/>
      <c r="PKL37"/>
      <c r="PKM37"/>
      <c r="PKN37"/>
      <c r="PKO37"/>
      <c r="PKP37"/>
      <c r="PKQ37"/>
      <c r="PKR37"/>
      <c r="PKS37"/>
      <c r="PKT37"/>
      <c r="PKU37"/>
      <c r="PKV37"/>
      <c r="PKW37"/>
      <c r="PKX37"/>
      <c r="PKY37"/>
      <c r="PKZ37"/>
      <c r="PLA37"/>
      <c r="PLB37"/>
      <c r="PLC37"/>
      <c r="PLD37"/>
      <c r="PLE37"/>
      <c r="PLF37"/>
      <c r="PLG37"/>
      <c r="PLH37"/>
      <c r="PLI37"/>
      <c r="PLJ37"/>
      <c r="PLK37"/>
      <c r="PLL37"/>
      <c r="PLM37"/>
      <c r="PLN37"/>
      <c r="PLO37"/>
      <c r="PLP37"/>
      <c r="PLQ37"/>
      <c r="PLR37"/>
      <c r="PLS37"/>
      <c r="PLT37"/>
      <c r="PLU37"/>
      <c r="PLV37"/>
      <c r="PLW37"/>
      <c r="PLX37"/>
      <c r="PLY37"/>
      <c r="PLZ37"/>
      <c r="PMA37"/>
      <c r="PMB37"/>
      <c r="PMC37"/>
      <c r="PMD37"/>
      <c r="PME37"/>
      <c r="PMF37"/>
      <c r="PMG37"/>
      <c r="PMH37"/>
      <c r="PMI37"/>
      <c r="PMJ37"/>
      <c r="PMK37"/>
      <c r="PML37"/>
      <c r="PMM37"/>
      <c r="PMN37"/>
      <c r="PMO37"/>
      <c r="PMP37"/>
      <c r="PMQ37"/>
      <c r="PMR37"/>
      <c r="PMS37"/>
      <c r="PMT37"/>
      <c r="PMU37"/>
      <c r="PMV37"/>
      <c r="PMW37"/>
      <c r="PMX37"/>
      <c r="PMY37"/>
      <c r="PMZ37"/>
      <c r="PNA37"/>
      <c r="PNB37"/>
      <c r="PNC37"/>
      <c r="PND37"/>
      <c r="PNE37"/>
      <c r="PNF37"/>
      <c r="PNG37"/>
      <c r="PNH37"/>
      <c r="PNI37"/>
      <c r="PNJ37"/>
      <c r="PNK37"/>
      <c r="PNL37"/>
      <c r="PNM37"/>
      <c r="PNN37"/>
      <c r="PNO37"/>
      <c r="PNP37"/>
      <c r="PNQ37"/>
      <c r="PNR37"/>
      <c r="PNS37"/>
      <c r="PNT37"/>
      <c r="PNU37"/>
      <c r="PNV37"/>
      <c r="PNW37"/>
      <c r="PNX37"/>
      <c r="PNY37"/>
      <c r="PNZ37"/>
      <c r="POA37"/>
      <c r="POB37"/>
      <c r="POC37"/>
      <c r="POD37"/>
      <c r="POE37"/>
      <c r="POF37"/>
      <c r="POG37"/>
      <c r="POH37"/>
      <c r="POI37"/>
      <c r="POJ37"/>
      <c r="POK37"/>
      <c r="POL37"/>
      <c r="POM37"/>
      <c r="PON37"/>
      <c r="POO37"/>
      <c r="POP37"/>
      <c r="POQ37"/>
      <c r="POR37"/>
      <c r="POS37"/>
      <c r="POT37"/>
      <c r="POU37"/>
      <c r="POV37"/>
      <c r="POW37"/>
      <c r="POX37"/>
      <c r="POY37"/>
      <c r="POZ37"/>
      <c r="PPA37"/>
      <c r="PPB37"/>
      <c r="PPC37"/>
      <c r="PPD37"/>
      <c r="PPE37"/>
      <c r="PPF37"/>
      <c r="PPG37"/>
      <c r="PPH37"/>
      <c r="PPI37"/>
      <c r="PPJ37"/>
      <c r="PPK37"/>
      <c r="PPL37"/>
      <c r="PPM37"/>
      <c r="PPN37"/>
      <c r="PPO37"/>
      <c r="PPP37"/>
      <c r="PPQ37"/>
      <c r="PPR37"/>
      <c r="PPS37"/>
      <c r="PPT37"/>
      <c r="PPU37"/>
      <c r="PPV37"/>
      <c r="PPW37"/>
      <c r="PPX37"/>
      <c r="PPY37"/>
      <c r="PPZ37"/>
      <c r="PQA37"/>
      <c r="PQB37"/>
      <c r="PQC37"/>
      <c r="PQD37"/>
      <c r="PQE37"/>
      <c r="PQF37"/>
      <c r="PQG37"/>
      <c r="PQH37"/>
      <c r="PQI37"/>
      <c r="PQJ37"/>
      <c r="PQK37"/>
      <c r="PQL37"/>
      <c r="PQM37"/>
      <c r="PQN37"/>
      <c r="PQO37"/>
      <c r="PQP37"/>
      <c r="PQQ37"/>
      <c r="PQR37"/>
      <c r="PQS37"/>
      <c r="PQT37"/>
      <c r="PQU37"/>
      <c r="PQV37"/>
      <c r="PQW37"/>
      <c r="PQX37"/>
      <c r="PQY37"/>
      <c r="PQZ37"/>
      <c r="PRA37"/>
      <c r="PRB37"/>
      <c r="PRC37"/>
      <c r="PRD37"/>
      <c r="PRE37"/>
      <c r="PRF37"/>
      <c r="PRG37"/>
      <c r="PRH37"/>
      <c r="PRI37"/>
      <c r="PRJ37"/>
      <c r="PRK37"/>
      <c r="PRL37"/>
      <c r="PRM37"/>
      <c r="PRN37"/>
      <c r="PRO37"/>
      <c r="PRP37"/>
      <c r="PRQ37"/>
      <c r="PRR37"/>
      <c r="PRS37"/>
      <c r="PRT37"/>
      <c r="PRU37"/>
      <c r="PRV37"/>
      <c r="PRW37"/>
      <c r="PRX37"/>
      <c r="PRY37"/>
      <c r="PRZ37"/>
      <c r="PSA37"/>
      <c r="PSB37"/>
      <c r="PSC37"/>
      <c r="PSD37"/>
      <c r="PSE37"/>
      <c r="PSF37"/>
      <c r="PSG37"/>
      <c r="PSH37"/>
      <c r="PSI37"/>
      <c r="PSJ37"/>
      <c r="PSK37"/>
      <c r="PSL37"/>
      <c r="PSM37"/>
      <c r="PSN37"/>
      <c r="PSO37"/>
      <c r="PSP37"/>
      <c r="PSQ37"/>
      <c r="PSR37"/>
      <c r="PSS37"/>
      <c r="PST37"/>
      <c r="PSU37"/>
      <c r="PSV37"/>
      <c r="PSW37"/>
      <c r="PSX37"/>
      <c r="PSY37"/>
      <c r="PSZ37"/>
      <c r="PTA37"/>
      <c r="PTB37"/>
      <c r="PTC37"/>
      <c r="PTD37"/>
      <c r="PTE37"/>
      <c r="PTF37"/>
      <c r="PTG37"/>
      <c r="PTH37"/>
      <c r="PTI37"/>
      <c r="PTJ37"/>
      <c r="PTK37"/>
      <c r="PTL37"/>
      <c r="PTM37"/>
      <c r="PTN37"/>
      <c r="PTO37"/>
      <c r="PTP37"/>
      <c r="PTQ37"/>
      <c r="PTR37"/>
      <c r="PTS37"/>
      <c r="PTT37"/>
      <c r="PTU37"/>
      <c r="PTV37"/>
      <c r="PTW37"/>
      <c r="PTX37"/>
      <c r="PTY37"/>
      <c r="PTZ37"/>
      <c r="PUA37"/>
      <c r="PUB37"/>
      <c r="PUC37"/>
      <c r="PUD37"/>
      <c r="PUE37"/>
      <c r="PUF37"/>
      <c r="PUG37"/>
      <c r="PUH37"/>
      <c r="PUI37"/>
      <c r="PUJ37"/>
      <c r="PUK37"/>
      <c r="PUL37"/>
      <c r="PUM37"/>
      <c r="PUN37"/>
      <c r="PUO37"/>
      <c r="PUP37"/>
      <c r="PUQ37"/>
      <c r="PUR37"/>
      <c r="PUS37"/>
      <c r="PUT37"/>
      <c r="PUU37"/>
      <c r="PUV37"/>
      <c r="PUW37"/>
      <c r="PUX37"/>
      <c r="PUY37"/>
      <c r="PUZ37"/>
      <c r="PVA37"/>
      <c r="PVB37"/>
      <c r="PVC37"/>
      <c r="PVD37"/>
      <c r="PVE37"/>
      <c r="PVF37"/>
      <c r="PVG37"/>
      <c r="PVH37"/>
      <c r="PVI37"/>
      <c r="PVJ37"/>
      <c r="PVK37"/>
      <c r="PVL37"/>
      <c r="PVM37"/>
      <c r="PVN37"/>
      <c r="PVO37"/>
      <c r="PVP37"/>
      <c r="PVQ37"/>
      <c r="PVR37"/>
      <c r="PVS37"/>
      <c r="PVT37"/>
      <c r="PVU37"/>
      <c r="PVV37"/>
      <c r="PVW37"/>
      <c r="PVX37"/>
      <c r="PVY37"/>
      <c r="PVZ37"/>
      <c r="PWA37"/>
      <c r="PWB37"/>
      <c r="PWC37"/>
      <c r="PWD37"/>
      <c r="PWE37"/>
      <c r="PWF37"/>
      <c r="PWG37"/>
      <c r="PWH37"/>
      <c r="PWI37"/>
      <c r="PWJ37"/>
      <c r="PWK37"/>
      <c r="PWL37"/>
      <c r="PWM37"/>
      <c r="PWN37"/>
      <c r="PWO37"/>
      <c r="PWP37"/>
      <c r="PWQ37"/>
      <c r="PWR37"/>
      <c r="PWS37"/>
      <c r="PWT37"/>
      <c r="PWU37"/>
      <c r="PWV37"/>
      <c r="PWW37"/>
      <c r="PWX37"/>
      <c r="PWY37"/>
      <c r="PWZ37"/>
      <c r="PXA37"/>
      <c r="PXB37"/>
      <c r="PXC37"/>
      <c r="PXD37"/>
      <c r="PXE37"/>
      <c r="PXF37"/>
      <c r="PXG37"/>
      <c r="PXH37"/>
      <c r="PXI37"/>
      <c r="PXJ37"/>
      <c r="PXK37"/>
      <c r="PXL37"/>
      <c r="PXM37"/>
      <c r="PXN37"/>
      <c r="PXO37"/>
      <c r="PXP37"/>
      <c r="PXQ37"/>
      <c r="PXR37"/>
      <c r="PXS37"/>
      <c r="PXT37"/>
      <c r="PXU37"/>
      <c r="PXV37"/>
      <c r="PXW37"/>
      <c r="PXX37"/>
      <c r="PXY37"/>
      <c r="PXZ37"/>
      <c r="PYA37"/>
      <c r="PYB37"/>
      <c r="PYC37"/>
      <c r="PYD37"/>
      <c r="PYE37"/>
      <c r="PYF37"/>
      <c r="PYG37"/>
      <c r="PYH37"/>
      <c r="PYI37"/>
      <c r="PYJ37"/>
      <c r="PYK37"/>
      <c r="PYL37"/>
      <c r="PYM37"/>
      <c r="PYN37"/>
      <c r="PYO37"/>
      <c r="PYP37"/>
      <c r="PYQ37"/>
      <c r="PYR37"/>
      <c r="PYS37"/>
      <c r="PYT37"/>
      <c r="PYU37"/>
      <c r="PYV37"/>
      <c r="PYW37"/>
      <c r="PYX37"/>
      <c r="PYY37"/>
      <c r="PYZ37"/>
      <c r="PZA37"/>
      <c r="PZB37"/>
      <c r="PZC37"/>
      <c r="PZD37"/>
      <c r="PZE37"/>
      <c r="PZF37"/>
      <c r="PZG37"/>
      <c r="PZH37"/>
      <c r="PZI37"/>
      <c r="PZJ37"/>
      <c r="PZK37"/>
      <c r="PZL37"/>
      <c r="PZM37"/>
      <c r="PZN37"/>
      <c r="PZO37"/>
      <c r="PZP37"/>
      <c r="PZQ37"/>
      <c r="PZR37"/>
      <c r="PZS37"/>
      <c r="PZT37"/>
      <c r="PZU37"/>
      <c r="PZV37"/>
      <c r="PZW37"/>
      <c r="PZX37"/>
      <c r="PZY37"/>
      <c r="PZZ37"/>
      <c r="QAA37"/>
      <c r="QAB37"/>
      <c r="QAC37"/>
      <c r="QAD37"/>
      <c r="QAE37"/>
      <c r="QAF37"/>
      <c r="QAG37"/>
      <c r="QAH37"/>
      <c r="QAI37"/>
      <c r="QAJ37"/>
      <c r="QAK37"/>
      <c r="QAL37"/>
      <c r="QAM37"/>
      <c r="QAN37"/>
      <c r="QAO37"/>
      <c r="QAP37"/>
      <c r="QAQ37"/>
      <c r="QAR37"/>
      <c r="QAS37"/>
      <c r="QAT37"/>
      <c r="QAU37"/>
      <c r="QAV37"/>
      <c r="QAW37"/>
      <c r="QAX37"/>
      <c r="QAY37"/>
      <c r="QAZ37"/>
      <c r="QBA37"/>
      <c r="QBB37"/>
      <c r="QBC37"/>
      <c r="QBD37"/>
      <c r="QBE37"/>
      <c r="QBF37"/>
      <c r="QBG37"/>
      <c r="QBH37"/>
      <c r="QBI37"/>
      <c r="QBJ37"/>
      <c r="QBK37"/>
      <c r="QBL37"/>
      <c r="QBM37"/>
      <c r="QBN37"/>
      <c r="QBO37"/>
      <c r="QBP37"/>
      <c r="QBQ37"/>
      <c r="QBR37"/>
      <c r="QBS37"/>
      <c r="QBT37"/>
      <c r="QBU37"/>
      <c r="QBV37"/>
      <c r="QBW37"/>
      <c r="QBX37"/>
      <c r="QBY37"/>
      <c r="QBZ37"/>
      <c r="QCA37"/>
      <c r="QCB37"/>
      <c r="QCC37"/>
      <c r="QCD37"/>
      <c r="QCE37"/>
      <c r="QCF37"/>
      <c r="QCG37"/>
      <c r="QCH37"/>
      <c r="QCI37"/>
      <c r="QCJ37"/>
      <c r="QCK37"/>
      <c r="QCL37"/>
      <c r="QCM37"/>
      <c r="QCN37"/>
      <c r="QCO37"/>
      <c r="QCP37"/>
      <c r="QCQ37"/>
      <c r="QCR37"/>
      <c r="QCS37"/>
      <c r="QCT37"/>
      <c r="QCU37"/>
      <c r="QCV37"/>
      <c r="QCW37"/>
      <c r="QCX37"/>
      <c r="QCY37"/>
      <c r="QCZ37"/>
      <c r="QDA37"/>
      <c r="QDB37"/>
      <c r="QDC37"/>
      <c r="QDD37"/>
      <c r="QDE37"/>
      <c r="QDF37"/>
      <c r="QDG37"/>
      <c r="QDH37"/>
      <c r="QDI37"/>
      <c r="QDJ37"/>
      <c r="QDK37"/>
      <c r="QDL37"/>
      <c r="QDM37"/>
      <c r="QDN37"/>
      <c r="QDO37"/>
      <c r="QDP37"/>
      <c r="QDQ37"/>
      <c r="QDR37"/>
      <c r="QDS37"/>
      <c r="QDT37"/>
      <c r="QDU37"/>
      <c r="QDV37"/>
      <c r="QDW37"/>
      <c r="QDX37"/>
      <c r="QDY37"/>
      <c r="QDZ37"/>
      <c r="QEA37"/>
      <c r="QEB37"/>
      <c r="QEC37"/>
      <c r="QED37"/>
      <c r="QEE37"/>
      <c r="QEF37"/>
      <c r="QEG37"/>
      <c r="QEH37"/>
      <c r="QEI37"/>
      <c r="QEJ37"/>
      <c r="QEK37"/>
      <c r="QEL37"/>
      <c r="QEM37"/>
      <c r="QEN37"/>
      <c r="QEO37"/>
      <c r="QEP37"/>
      <c r="QEQ37"/>
      <c r="QER37"/>
      <c r="QES37"/>
      <c r="QET37"/>
      <c r="QEU37"/>
      <c r="QEV37"/>
      <c r="QEW37"/>
      <c r="QEX37"/>
      <c r="QEY37"/>
      <c r="QEZ37"/>
      <c r="QFA37"/>
      <c r="QFB37"/>
      <c r="QFC37"/>
      <c r="QFD37"/>
      <c r="QFE37"/>
      <c r="QFF37"/>
      <c r="QFG37"/>
      <c r="QFH37"/>
      <c r="QFI37"/>
      <c r="QFJ37"/>
      <c r="QFK37"/>
      <c r="QFL37"/>
      <c r="QFM37"/>
      <c r="QFN37"/>
      <c r="QFO37"/>
      <c r="QFP37"/>
      <c r="QFQ37"/>
      <c r="QFR37"/>
      <c r="QFS37"/>
      <c r="QFT37"/>
      <c r="QFU37"/>
      <c r="QFV37"/>
      <c r="QFW37"/>
      <c r="QFX37"/>
      <c r="QFY37"/>
      <c r="QFZ37"/>
      <c r="QGA37"/>
      <c r="QGB37"/>
      <c r="QGC37"/>
      <c r="QGD37"/>
      <c r="QGE37"/>
      <c r="QGF37"/>
      <c r="QGG37"/>
      <c r="QGH37"/>
      <c r="QGI37"/>
      <c r="QGJ37"/>
      <c r="QGK37"/>
      <c r="QGL37"/>
      <c r="QGM37"/>
      <c r="QGN37"/>
      <c r="QGO37"/>
      <c r="QGP37"/>
      <c r="QGQ37"/>
      <c r="QGR37"/>
      <c r="QGS37"/>
      <c r="QGT37"/>
      <c r="QGU37"/>
      <c r="QGV37"/>
      <c r="QGW37"/>
      <c r="QGX37"/>
      <c r="QGY37"/>
      <c r="QGZ37"/>
      <c r="QHA37"/>
      <c r="QHB37"/>
      <c r="QHC37"/>
      <c r="QHD37"/>
      <c r="QHE37"/>
      <c r="QHF37"/>
      <c r="QHG37"/>
      <c r="QHH37"/>
      <c r="QHI37"/>
      <c r="QHJ37"/>
      <c r="QHK37"/>
      <c r="QHL37"/>
      <c r="QHM37"/>
      <c r="QHN37"/>
      <c r="QHO37"/>
      <c r="QHP37"/>
      <c r="QHQ37"/>
      <c r="QHR37"/>
      <c r="QHS37"/>
      <c r="QHT37"/>
      <c r="QHU37"/>
      <c r="QHV37"/>
      <c r="QHW37"/>
      <c r="QHX37"/>
      <c r="QHY37"/>
      <c r="QHZ37"/>
      <c r="QIA37"/>
      <c r="QIB37"/>
      <c r="QIC37"/>
      <c r="QID37"/>
      <c r="QIE37"/>
      <c r="QIF37"/>
      <c r="QIG37"/>
      <c r="QIH37"/>
      <c r="QII37"/>
      <c r="QIJ37"/>
      <c r="QIK37"/>
      <c r="QIL37"/>
      <c r="QIM37"/>
      <c r="QIN37"/>
      <c r="QIO37"/>
      <c r="QIP37"/>
      <c r="QIQ37"/>
      <c r="QIR37"/>
      <c r="QIS37"/>
      <c r="QIT37"/>
      <c r="QIU37"/>
      <c r="QIV37"/>
      <c r="QIW37"/>
      <c r="QIX37"/>
      <c r="QIY37"/>
      <c r="QIZ37"/>
      <c r="QJA37"/>
      <c r="QJB37"/>
      <c r="QJC37"/>
      <c r="QJD37"/>
      <c r="QJE37"/>
      <c r="QJF37"/>
      <c r="QJG37"/>
      <c r="QJH37"/>
      <c r="QJI37"/>
      <c r="QJJ37"/>
      <c r="QJK37"/>
      <c r="QJL37"/>
      <c r="QJM37"/>
      <c r="QJN37"/>
      <c r="QJO37"/>
      <c r="QJP37"/>
      <c r="QJQ37"/>
      <c r="QJR37"/>
      <c r="QJS37"/>
      <c r="QJT37"/>
      <c r="QJU37"/>
      <c r="QJV37"/>
      <c r="QJW37"/>
      <c r="QJX37"/>
      <c r="QJY37"/>
      <c r="QJZ37"/>
      <c r="QKA37"/>
      <c r="QKB37"/>
      <c r="QKC37"/>
      <c r="QKD37"/>
      <c r="QKE37"/>
      <c r="QKF37"/>
      <c r="QKG37"/>
      <c r="QKH37"/>
      <c r="QKI37"/>
      <c r="QKJ37"/>
      <c r="QKK37"/>
      <c r="QKL37"/>
      <c r="QKM37"/>
      <c r="QKN37"/>
      <c r="QKO37"/>
      <c r="QKP37"/>
      <c r="QKQ37"/>
      <c r="QKR37"/>
      <c r="QKS37"/>
      <c r="QKT37"/>
      <c r="QKU37"/>
      <c r="QKV37"/>
      <c r="QKW37"/>
      <c r="QKX37"/>
      <c r="QKY37"/>
      <c r="QKZ37"/>
      <c r="QLA37"/>
      <c r="QLB37"/>
      <c r="QLC37"/>
      <c r="QLD37"/>
      <c r="QLE37"/>
      <c r="QLF37"/>
      <c r="QLG37"/>
      <c r="QLH37"/>
      <c r="QLI37"/>
      <c r="QLJ37"/>
      <c r="QLK37"/>
      <c r="QLL37"/>
      <c r="QLM37"/>
      <c r="QLN37"/>
      <c r="QLO37"/>
      <c r="QLP37"/>
      <c r="QLQ37"/>
      <c r="QLR37"/>
      <c r="QLS37"/>
      <c r="QLT37"/>
      <c r="QLU37"/>
      <c r="QLV37"/>
      <c r="QLW37"/>
      <c r="QLX37"/>
      <c r="QLY37"/>
      <c r="QLZ37"/>
      <c r="QMA37"/>
      <c r="QMB37"/>
      <c r="QMC37"/>
      <c r="QMD37"/>
      <c r="QME37"/>
      <c r="QMF37"/>
      <c r="QMG37"/>
      <c r="QMH37"/>
      <c r="QMI37"/>
      <c r="QMJ37"/>
      <c r="QMK37"/>
      <c r="QML37"/>
      <c r="QMM37"/>
      <c r="QMN37"/>
      <c r="QMO37"/>
      <c r="QMP37"/>
      <c r="QMQ37"/>
      <c r="QMR37"/>
      <c r="QMS37"/>
      <c r="QMT37"/>
      <c r="QMU37"/>
      <c r="QMV37"/>
      <c r="QMW37"/>
      <c r="QMX37"/>
      <c r="QMY37"/>
      <c r="QMZ37"/>
      <c r="QNA37"/>
      <c r="QNB37"/>
      <c r="QNC37"/>
      <c r="QND37"/>
      <c r="QNE37"/>
      <c r="QNF37"/>
      <c r="QNG37"/>
      <c r="QNH37"/>
      <c r="QNI37"/>
      <c r="QNJ37"/>
      <c r="QNK37"/>
      <c r="QNL37"/>
      <c r="QNM37"/>
      <c r="QNN37"/>
      <c r="QNO37"/>
      <c r="QNP37"/>
      <c r="QNQ37"/>
      <c r="QNR37"/>
      <c r="QNS37"/>
      <c r="QNT37"/>
      <c r="QNU37"/>
      <c r="QNV37"/>
      <c r="QNW37"/>
      <c r="QNX37"/>
      <c r="QNY37"/>
      <c r="QNZ37"/>
      <c r="QOA37"/>
      <c r="QOB37"/>
      <c r="QOC37"/>
      <c r="QOD37"/>
      <c r="QOE37"/>
      <c r="QOF37"/>
      <c r="QOG37"/>
      <c r="QOH37"/>
      <c r="QOI37"/>
      <c r="QOJ37"/>
      <c r="QOK37"/>
      <c r="QOL37"/>
      <c r="QOM37"/>
      <c r="QON37"/>
      <c r="QOO37"/>
      <c r="QOP37"/>
      <c r="QOQ37"/>
      <c r="QOR37"/>
      <c r="QOS37"/>
      <c r="QOT37"/>
      <c r="QOU37"/>
      <c r="QOV37"/>
      <c r="QOW37"/>
      <c r="QOX37"/>
      <c r="QOY37"/>
      <c r="QOZ37"/>
      <c r="QPA37"/>
      <c r="QPB37"/>
      <c r="QPC37"/>
      <c r="QPD37"/>
      <c r="QPE37"/>
      <c r="QPF37"/>
      <c r="QPG37"/>
      <c r="QPH37"/>
      <c r="QPI37"/>
      <c r="QPJ37"/>
      <c r="QPK37"/>
      <c r="QPL37"/>
      <c r="QPM37"/>
      <c r="QPN37"/>
      <c r="QPO37"/>
      <c r="QPP37"/>
      <c r="QPQ37"/>
      <c r="QPR37"/>
      <c r="QPS37"/>
      <c r="QPT37"/>
      <c r="QPU37"/>
      <c r="QPV37"/>
      <c r="QPW37"/>
      <c r="QPX37"/>
      <c r="QPY37"/>
      <c r="QPZ37"/>
      <c r="QQA37"/>
      <c r="QQB37"/>
      <c r="QQC37"/>
      <c r="QQD37"/>
      <c r="QQE37"/>
      <c r="QQF37"/>
      <c r="QQG37"/>
      <c r="QQH37"/>
      <c r="QQI37"/>
      <c r="QQJ37"/>
      <c r="QQK37"/>
      <c r="QQL37"/>
      <c r="QQM37"/>
      <c r="QQN37"/>
      <c r="QQO37"/>
      <c r="QQP37"/>
      <c r="QQQ37"/>
      <c r="QQR37"/>
      <c r="QQS37"/>
      <c r="QQT37"/>
      <c r="QQU37"/>
      <c r="QQV37"/>
      <c r="QQW37"/>
      <c r="QQX37"/>
      <c r="QQY37"/>
      <c r="QQZ37"/>
      <c r="QRA37"/>
      <c r="QRB37"/>
      <c r="QRC37"/>
      <c r="QRD37"/>
      <c r="QRE37"/>
      <c r="QRF37"/>
      <c r="QRG37"/>
      <c r="QRH37"/>
      <c r="QRI37"/>
      <c r="QRJ37"/>
      <c r="QRK37"/>
      <c r="QRL37"/>
      <c r="QRM37"/>
      <c r="QRN37"/>
      <c r="QRO37"/>
      <c r="QRP37"/>
      <c r="QRQ37"/>
      <c r="QRR37"/>
      <c r="QRS37"/>
      <c r="QRT37"/>
      <c r="QRU37"/>
      <c r="QRV37"/>
      <c r="QRW37"/>
      <c r="QRX37"/>
      <c r="QRY37"/>
      <c r="QRZ37"/>
      <c r="QSA37"/>
      <c r="QSB37"/>
      <c r="QSC37"/>
      <c r="QSD37"/>
      <c r="QSE37"/>
      <c r="QSF37"/>
      <c r="QSG37"/>
      <c r="QSH37"/>
      <c r="QSI37"/>
      <c r="QSJ37"/>
      <c r="QSK37"/>
      <c r="QSL37"/>
      <c r="QSM37"/>
      <c r="QSN37"/>
      <c r="QSO37"/>
      <c r="QSP37"/>
      <c r="QSQ37"/>
      <c r="QSR37"/>
      <c r="QSS37"/>
      <c r="QST37"/>
      <c r="QSU37"/>
      <c r="QSV37"/>
      <c r="QSW37"/>
      <c r="QSX37"/>
      <c r="QSY37"/>
      <c r="QSZ37"/>
      <c r="QTA37"/>
      <c r="QTB37"/>
      <c r="QTC37"/>
      <c r="QTD37"/>
      <c r="QTE37"/>
      <c r="QTF37"/>
      <c r="QTG37"/>
      <c r="QTH37"/>
      <c r="QTI37"/>
      <c r="QTJ37"/>
      <c r="QTK37"/>
      <c r="QTL37"/>
      <c r="QTM37"/>
      <c r="QTN37"/>
      <c r="QTO37"/>
      <c r="QTP37"/>
      <c r="QTQ37"/>
      <c r="QTR37"/>
      <c r="QTS37"/>
      <c r="QTT37"/>
      <c r="QTU37"/>
      <c r="QTV37"/>
      <c r="QTW37"/>
      <c r="QTX37"/>
      <c r="QTY37"/>
      <c r="QTZ37"/>
      <c r="QUA37"/>
      <c r="QUB37"/>
      <c r="QUC37"/>
      <c r="QUD37"/>
      <c r="QUE37"/>
      <c r="QUF37"/>
      <c r="QUG37"/>
      <c r="QUH37"/>
      <c r="QUI37"/>
      <c r="QUJ37"/>
      <c r="QUK37"/>
      <c r="QUL37"/>
      <c r="QUM37"/>
      <c r="QUN37"/>
      <c r="QUO37"/>
      <c r="QUP37"/>
      <c r="QUQ37"/>
      <c r="QUR37"/>
      <c r="QUS37"/>
      <c r="QUT37"/>
      <c r="QUU37"/>
      <c r="QUV37"/>
      <c r="QUW37"/>
      <c r="QUX37"/>
      <c r="QUY37"/>
      <c r="QUZ37"/>
      <c r="QVA37"/>
      <c r="QVB37"/>
      <c r="QVC37"/>
      <c r="QVD37"/>
      <c r="QVE37"/>
      <c r="QVF37"/>
      <c r="QVG37"/>
      <c r="QVH37"/>
      <c r="QVI37"/>
      <c r="QVJ37"/>
      <c r="QVK37"/>
      <c r="QVL37"/>
      <c r="QVM37"/>
      <c r="QVN37"/>
      <c r="QVO37"/>
      <c r="QVP37"/>
      <c r="QVQ37"/>
      <c r="QVR37"/>
      <c r="QVS37"/>
      <c r="QVT37"/>
      <c r="QVU37"/>
      <c r="QVV37"/>
      <c r="QVW37"/>
      <c r="QVX37"/>
      <c r="QVY37"/>
      <c r="QVZ37"/>
      <c r="QWA37"/>
      <c r="QWB37"/>
      <c r="QWC37"/>
      <c r="QWD37"/>
      <c r="QWE37"/>
      <c r="QWF37"/>
      <c r="QWG37"/>
      <c r="QWH37"/>
      <c r="QWI37"/>
      <c r="QWJ37"/>
      <c r="QWK37"/>
      <c r="QWL37"/>
      <c r="QWM37"/>
      <c r="QWN37"/>
      <c r="QWO37"/>
      <c r="QWP37"/>
      <c r="QWQ37"/>
      <c r="QWR37"/>
      <c r="QWS37"/>
      <c r="QWT37"/>
      <c r="QWU37"/>
      <c r="QWV37"/>
      <c r="QWW37"/>
      <c r="QWX37"/>
      <c r="QWY37"/>
      <c r="QWZ37"/>
      <c r="QXA37"/>
      <c r="QXB37"/>
      <c r="QXC37"/>
      <c r="QXD37"/>
      <c r="QXE37"/>
      <c r="QXF37"/>
      <c r="QXG37"/>
      <c r="QXH37"/>
      <c r="QXI37"/>
      <c r="QXJ37"/>
      <c r="QXK37"/>
      <c r="QXL37"/>
      <c r="QXM37"/>
      <c r="QXN37"/>
      <c r="QXO37"/>
      <c r="QXP37"/>
      <c r="QXQ37"/>
      <c r="QXR37"/>
      <c r="QXS37"/>
      <c r="QXT37"/>
      <c r="QXU37"/>
      <c r="QXV37"/>
      <c r="QXW37"/>
      <c r="QXX37"/>
      <c r="QXY37"/>
      <c r="QXZ37"/>
      <c r="QYA37"/>
      <c r="QYB37"/>
      <c r="QYC37"/>
      <c r="QYD37"/>
      <c r="QYE37"/>
      <c r="QYF37"/>
      <c r="QYG37"/>
      <c r="QYH37"/>
      <c r="QYI37"/>
      <c r="QYJ37"/>
      <c r="QYK37"/>
      <c r="QYL37"/>
      <c r="QYM37"/>
      <c r="QYN37"/>
      <c r="QYO37"/>
      <c r="QYP37"/>
      <c r="QYQ37"/>
      <c r="QYR37"/>
      <c r="QYS37"/>
      <c r="QYT37"/>
      <c r="QYU37"/>
      <c r="QYV37"/>
      <c r="QYW37"/>
      <c r="QYX37"/>
      <c r="QYY37"/>
      <c r="QYZ37"/>
      <c r="QZA37"/>
      <c r="QZB37"/>
      <c r="QZC37"/>
      <c r="QZD37"/>
      <c r="QZE37"/>
      <c r="QZF37"/>
      <c r="QZG37"/>
      <c r="QZH37"/>
      <c r="QZI37"/>
      <c r="QZJ37"/>
      <c r="QZK37"/>
      <c r="QZL37"/>
      <c r="QZM37"/>
      <c r="QZN37"/>
      <c r="QZO37"/>
      <c r="QZP37"/>
      <c r="QZQ37"/>
      <c r="QZR37"/>
      <c r="QZS37"/>
      <c r="QZT37"/>
      <c r="QZU37"/>
      <c r="QZV37"/>
      <c r="QZW37"/>
      <c r="QZX37"/>
      <c r="QZY37"/>
      <c r="QZZ37"/>
      <c r="RAA37"/>
      <c r="RAB37"/>
      <c r="RAC37"/>
      <c r="RAD37"/>
      <c r="RAE37"/>
      <c r="RAF37"/>
      <c r="RAG37"/>
      <c r="RAH37"/>
      <c r="RAI37"/>
      <c r="RAJ37"/>
      <c r="RAK37"/>
      <c r="RAL37"/>
      <c r="RAM37"/>
      <c r="RAN37"/>
      <c r="RAO37"/>
      <c r="RAP37"/>
      <c r="RAQ37"/>
      <c r="RAR37"/>
      <c r="RAS37"/>
      <c r="RAT37"/>
      <c r="RAU37"/>
      <c r="RAV37"/>
      <c r="RAW37"/>
      <c r="RAX37"/>
      <c r="RAY37"/>
      <c r="RAZ37"/>
      <c r="RBA37"/>
      <c r="RBB37"/>
      <c r="RBC37"/>
      <c r="RBD37"/>
      <c r="RBE37"/>
      <c r="RBF37"/>
      <c r="RBG37"/>
      <c r="RBH37"/>
      <c r="RBI37"/>
      <c r="RBJ37"/>
      <c r="RBK37"/>
      <c r="RBL37"/>
      <c r="RBM37"/>
      <c r="RBN37"/>
      <c r="RBO37"/>
      <c r="RBP37"/>
      <c r="RBQ37"/>
      <c r="RBR37"/>
      <c r="RBS37"/>
      <c r="RBT37"/>
      <c r="RBU37"/>
      <c r="RBV37"/>
      <c r="RBW37"/>
      <c r="RBX37"/>
      <c r="RBY37"/>
      <c r="RBZ37"/>
      <c r="RCA37"/>
      <c r="RCB37"/>
      <c r="RCC37"/>
      <c r="RCD37"/>
      <c r="RCE37"/>
      <c r="RCF37"/>
      <c r="RCG37"/>
      <c r="RCH37"/>
      <c r="RCI37"/>
      <c r="RCJ37"/>
      <c r="RCK37"/>
      <c r="RCL37"/>
      <c r="RCM37"/>
      <c r="RCN37"/>
      <c r="RCO37"/>
      <c r="RCP37"/>
      <c r="RCQ37"/>
      <c r="RCR37"/>
      <c r="RCS37"/>
      <c r="RCT37"/>
      <c r="RCU37"/>
      <c r="RCV37"/>
      <c r="RCW37"/>
      <c r="RCX37"/>
      <c r="RCY37"/>
      <c r="RCZ37"/>
      <c r="RDA37"/>
      <c r="RDB37"/>
      <c r="RDC37"/>
      <c r="RDD37"/>
      <c r="RDE37"/>
      <c r="RDF37"/>
      <c r="RDG37"/>
      <c r="RDH37"/>
      <c r="RDI37"/>
      <c r="RDJ37"/>
      <c r="RDK37"/>
      <c r="RDL37"/>
      <c r="RDM37"/>
      <c r="RDN37"/>
      <c r="RDO37"/>
      <c r="RDP37"/>
      <c r="RDQ37"/>
      <c r="RDR37"/>
      <c r="RDS37"/>
      <c r="RDT37"/>
      <c r="RDU37"/>
      <c r="RDV37"/>
      <c r="RDW37"/>
      <c r="RDX37"/>
      <c r="RDY37"/>
      <c r="RDZ37"/>
      <c r="REA37"/>
      <c r="REB37"/>
      <c r="REC37"/>
      <c r="RED37"/>
      <c r="REE37"/>
      <c r="REF37"/>
      <c r="REG37"/>
      <c r="REH37"/>
      <c r="REI37"/>
      <c r="REJ37"/>
      <c r="REK37"/>
      <c r="REL37"/>
      <c r="REM37"/>
      <c r="REN37"/>
      <c r="REO37"/>
      <c r="REP37"/>
      <c r="REQ37"/>
      <c r="RER37"/>
      <c r="RES37"/>
      <c r="RET37"/>
      <c r="REU37"/>
      <c r="REV37"/>
      <c r="REW37"/>
      <c r="REX37"/>
      <c r="REY37"/>
      <c r="REZ37"/>
      <c r="RFA37"/>
      <c r="RFB37"/>
      <c r="RFC37"/>
      <c r="RFD37"/>
      <c r="RFE37"/>
      <c r="RFF37"/>
      <c r="RFG37"/>
      <c r="RFH37"/>
      <c r="RFI37"/>
      <c r="RFJ37"/>
      <c r="RFK37"/>
      <c r="RFL37"/>
      <c r="RFM37"/>
      <c r="RFN37"/>
      <c r="RFO37"/>
      <c r="RFP37"/>
      <c r="RFQ37"/>
      <c r="RFR37"/>
      <c r="RFS37"/>
      <c r="RFT37"/>
      <c r="RFU37"/>
      <c r="RFV37"/>
      <c r="RFW37"/>
      <c r="RFX37"/>
      <c r="RFY37"/>
      <c r="RFZ37"/>
      <c r="RGA37"/>
      <c r="RGB37"/>
      <c r="RGC37"/>
      <c r="RGD37"/>
      <c r="RGE37"/>
      <c r="RGF37"/>
      <c r="RGG37"/>
      <c r="RGH37"/>
      <c r="RGI37"/>
      <c r="RGJ37"/>
      <c r="RGK37"/>
      <c r="RGL37"/>
      <c r="RGM37"/>
      <c r="RGN37"/>
      <c r="RGO37"/>
      <c r="RGP37"/>
      <c r="RGQ37"/>
      <c r="RGR37"/>
      <c r="RGS37"/>
      <c r="RGT37"/>
      <c r="RGU37"/>
      <c r="RGV37"/>
      <c r="RGW37"/>
      <c r="RGX37"/>
      <c r="RGY37"/>
      <c r="RGZ37"/>
      <c r="RHA37"/>
      <c r="RHB37"/>
      <c r="RHC37"/>
      <c r="RHD37"/>
      <c r="RHE37"/>
      <c r="RHF37"/>
      <c r="RHG37"/>
      <c r="RHH37"/>
      <c r="RHI37"/>
      <c r="RHJ37"/>
      <c r="RHK37"/>
      <c r="RHL37"/>
      <c r="RHM37"/>
      <c r="RHN37"/>
      <c r="RHO37"/>
      <c r="RHP37"/>
      <c r="RHQ37"/>
      <c r="RHR37"/>
      <c r="RHS37"/>
      <c r="RHT37"/>
      <c r="RHU37"/>
      <c r="RHV37"/>
      <c r="RHW37"/>
      <c r="RHX37"/>
      <c r="RHY37"/>
      <c r="RHZ37"/>
      <c r="RIA37"/>
      <c r="RIB37"/>
      <c r="RIC37"/>
      <c r="RID37"/>
      <c r="RIE37"/>
      <c r="RIF37"/>
      <c r="RIG37"/>
      <c r="RIH37"/>
      <c r="RII37"/>
      <c r="RIJ37"/>
      <c r="RIK37"/>
      <c r="RIL37"/>
      <c r="RIM37"/>
      <c r="RIN37"/>
      <c r="RIO37"/>
      <c r="RIP37"/>
      <c r="RIQ37"/>
      <c r="RIR37"/>
      <c r="RIS37"/>
      <c r="RIT37"/>
      <c r="RIU37"/>
      <c r="RIV37"/>
      <c r="RIW37"/>
      <c r="RIX37"/>
      <c r="RIY37"/>
      <c r="RIZ37"/>
      <c r="RJA37"/>
      <c r="RJB37"/>
      <c r="RJC37"/>
      <c r="RJD37"/>
      <c r="RJE37"/>
      <c r="RJF37"/>
      <c r="RJG37"/>
      <c r="RJH37"/>
      <c r="RJI37"/>
      <c r="RJJ37"/>
      <c r="RJK37"/>
      <c r="RJL37"/>
      <c r="RJM37"/>
      <c r="RJN37"/>
      <c r="RJO37"/>
      <c r="RJP37"/>
      <c r="RJQ37"/>
      <c r="RJR37"/>
      <c r="RJS37"/>
      <c r="RJT37"/>
      <c r="RJU37"/>
      <c r="RJV37"/>
      <c r="RJW37"/>
      <c r="RJX37"/>
      <c r="RJY37"/>
      <c r="RJZ37"/>
      <c r="RKA37"/>
      <c r="RKB37"/>
      <c r="RKC37"/>
      <c r="RKD37"/>
      <c r="RKE37"/>
      <c r="RKF37"/>
      <c r="RKG37"/>
      <c r="RKH37"/>
      <c r="RKI37"/>
      <c r="RKJ37"/>
      <c r="RKK37"/>
      <c r="RKL37"/>
      <c r="RKM37"/>
      <c r="RKN37"/>
      <c r="RKO37"/>
      <c r="RKP37"/>
      <c r="RKQ37"/>
      <c r="RKR37"/>
      <c r="RKS37"/>
      <c r="RKT37"/>
      <c r="RKU37"/>
      <c r="RKV37"/>
      <c r="RKW37"/>
      <c r="RKX37"/>
      <c r="RKY37"/>
      <c r="RKZ37"/>
      <c r="RLA37"/>
      <c r="RLB37"/>
      <c r="RLC37"/>
      <c r="RLD37"/>
      <c r="RLE37"/>
      <c r="RLF37"/>
      <c r="RLG37"/>
      <c r="RLH37"/>
      <c r="RLI37"/>
      <c r="RLJ37"/>
      <c r="RLK37"/>
      <c r="RLL37"/>
      <c r="RLM37"/>
      <c r="RLN37"/>
      <c r="RLO37"/>
      <c r="RLP37"/>
      <c r="RLQ37"/>
      <c r="RLR37"/>
      <c r="RLS37"/>
      <c r="RLT37"/>
      <c r="RLU37"/>
      <c r="RLV37"/>
      <c r="RLW37"/>
      <c r="RLX37"/>
      <c r="RLY37"/>
      <c r="RLZ37"/>
      <c r="RMA37"/>
      <c r="RMB37"/>
      <c r="RMC37"/>
      <c r="RMD37"/>
      <c r="RME37"/>
      <c r="RMF37"/>
      <c r="RMG37"/>
      <c r="RMH37"/>
      <c r="RMI37"/>
      <c r="RMJ37"/>
      <c r="RMK37"/>
      <c r="RML37"/>
      <c r="RMM37"/>
      <c r="RMN37"/>
      <c r="RMO37"/>
      <c r="RMP37"/>
      <c r="RMQ37"/>
      <c r="RMR37"/>
      <c r="RMS37"/>
      <c r="RMT37"/>
      <c r="RMU37"/>
      <c r="RMV37"/>
      <c r="RMW37"/>
      <c r="RMX37"/>
      <c r="RMY37"/>
      <c r="RMZ37"/>
      <c r="RNA37"/>
      <c r="RNB37"/>
      <c r="RNC37"/>
      <c r="RND37"/>
      <c r="RNE37"/>
      <c r="RNF37"/>
      <c r="RNG37"/>
      <c r="RNH37"/>
      <c r="RNI37"/>
      <c r="RNJ37"/>
      <c r="RNK37"/>
      <c r="RNL37"/>
      <c r="RNM37"/>
      <c r="RNN37"/>
      <c r="RNO37"/>
      <c r="RNP37"/>
      <c r="RNQ37"/>
      <c r="RNR37"/>
      <c r="RNS37"/>
      <c r="RNT37"/>
      <c r="RNU37"/>
      <c r="RNV37"/>
      <c r="RNW37"/>
      <c r="RNX37"/>
      <c r="RNY37"/>
      <c r="RNZ37"/>
      <c r="ROA37"/>
      <c r="ROB37"/>
      <c r="ROC37"/>
      <c r="ROD37"/>
      <c r="ROE37"/>
      <c r="ROF37"/>
      <c r="ROG37"/>
      <c r="ROH37"/>
      <c r="ROI37"/>
      <c r="ROJ37"/>
      <c r="ROK37"/>
      <c r="ROL37"/>
      <c r="ROM37"/>
      <c r="RON37"/>
      <c r="ROO37"/>
      <c r="ROP37"/>
      <c r="ROQ37"/>
      <c r="ROR37"/>
      <c r="ROS37"/>
      <c r="ROT37"/>
      <c r="ROU37"/>
      <c r="ROV37"/>
      <c r="ROW37"/>
      <c r="ROX37"/>
      <c r="ROY37"/>
      <c r="ROZ37"/>
      <c r="RPA37"/>
      <c r="RPB37"/>
      <c r="RPC37"/>
      <c r="RPD37"/>
      <c r="RPE37"/>
      <c r="RPF37"/>
      <c r="RPG37"/>
      <c r="RPH37"/>
      <c r="RPI37"/>
      <c r="RPJ37"/>
      <c r="RPK37"/>
      <c r="RPL37"/>
      <c r="RPM37"/>
      <c r="RPN37"/>
      <c r="RPO37"/>
      <c r="RPP37"/>
      <c r="RPQ37"/>
      <c r="RPR37"/>
      <c r="RPS37"/>
      <c r="RPT37"/>
      <c r="RPU37"/>
      <c r="RPV37"/>
      <c r="RPW37"/>
      <c r="RPX37"/>
      <c r="RPY37"/>
      <c r="RPZ37"/>
      <c r="RQA37"/>
      <c r="RQB37"/>
      <c r="RQC37"/>
      <c r="RQD37"/>
      <c r="RQE37"/>
      <c r="RQF37"/>
      <c r="RQG37"/>
      <c r="RQH37"/>
      <c r="RQI37"/>
      <c r="RQJ37"/>
      <c r="RQK37"/>
      <c r="RQL37"/>
      <c r="RQM37"/>
      <c r="RQN37"/>
      <c r="RQO37"/>
      <c r="RQP37"/>
      <c r="RQQ37"/>
      <c r="RQR37"/>
      <c r="RQS37"/>
      <c r="RQT37"/>
      <c r="RQU37"/>
      <c r="RQV37"/>
      <c r="RQW37"/>
      <c r="RQX37"/>
      <c r="RQY37"/>
      <c r="RQZ37"/>
      <c r="RRA37"/>
      <c r="RRB37"/>
      <c r="RRC37"/>
      <c r="RRD37"/>
      <c r="RRE37"/>
      <c r="RRF37"/>
      <c r="RRG37"/>
      <c r="RRH37"/>
      <c r="RRI37"/>
      <c r="RRJ37"/>
      <c r="RRK37"/>
      <c r="RRL37"/>
      <c r="RRM37"/>
      <c r="RRN37"/>
      <c r="RRO37"/>
      <c r="RRP37"/>
      <c r="RRQ37"/>
      <c r="RRR37"/>
      <c r="RRS37"/>
      <c r="RRT37"/>
      <c r="RRU37"/>
      <c r="RRV37"/>
      <c r="RRW37"/>
      <c r="RRX37"/>
      <c r="RRY37"/>
      <c r="RRZ37"/>
      <c r="RSA37"/>
      <c r="RSB37"/>
      <c r="RSC37"/>
      <c r="RSD37"/>
      <c r="RSE37"/>
      <c r="RSF37"/>
      <c r="RSG37"/>
      <c r="RSH37"/>
      <c r="RSI37"/>
      <c r="RSJ37"/>
      <c r="RSK37"/>
      <c r="RSL37"/>
      <c r="RSM37"/>
      <c r="RSN37"/>
      <c r="RSO37"/>
      <c r="RSP37"/>
      <c r="RSQ37"/>
      <c r="RSR37"/>
      <c r="RSS37"/>
      <c r="RST37"/>
      <c r="RSU37"/>
      <c r="RSV37"/>
      <c r="RSW37"/>
      <c r="RSX37"/>
      <c r="RSY37"/>
      <c r="RSZ37"/>
      <c r="RTA37"/>
      <c r="RTB37"/>
      <c r="RTC37"/>
      <c r="RTD37"/>
      <c r="RTE37"/>
      <c r="RTF37"/>
      <c r="RTG37"/>
      <c r="RTH37"/>
      <c r="RTI37"/>
      <c r="RTJ37"/>
      <c r="RTK37"/>
      <c r="RTL37"/>
      <c r="RTM37"/>
      <c r="RTN37"/>
      <c r="RTO37"/>
      <c r="RTP37"/>
      <c r="RTQ37"/>
      <c r="RTR37"/>
      <c r="RTS37"/>
      <c r="RTT37"/>
      <c r="RTU37"/>
      <c r="RTV37"/>
      <c r="RTW37"/>
      <c r="RTX37"/>
      <c r="RTY37"/>
      <c r="RTZ37"/>
      <c r="RUA37"/>
      <c r="RUB37"/>
      <c r="RUC37"/>
      <c r="RUD37"/>
      <c r="RUE37"/>
      <c r="RUF37"/>
      <c r="RUG37"/>
      <c r="RUH37"/>
      <c r="RUI37"/>
      <c r="RUJ37"/>
      <c r="RUK37"/>
      <c r="RUL37"/>
      <c r="RUM37"/>
      <c r="RUN37"/>
      <c r="RUO37"/>
      <c r="RUP37"/>
      <c r="RUQ37"/>
      <c r="RUR37"/>
      <c r="RUS37"/>
      <c r="RUT37"/>
      <c r="RUU37"/>
      <c r="RUV37"/>
      <c r="RUW37"/>
      <c r="RUX37"/>
      <c r="RUY37"/>
      <c r="RUZ37"/>
      <c r="RVA37"/>
      <c r="RVB37"/>
      <c r="RVC37"/>
      <c r="RVD37"/>
      <c r="RVE37"/>
      <c r="RVF37"/>
      <c r="RVG37"/>
      <c r="RVH37"/>
      <c r="RVI37"/>
      <c r="RVJ37"/>
      <c r="RVK37"/>
      <c r="RVL37"/>
      <c r="RVM37"/>
      <c r="RVN37"/>
      <c r="RVO37"/>
      <c r="RVP37"/>
      <c r="RVQ37"/>
      <c r="RVR37"/>
      <c r="RVS37"/>
      <c r="RVT37"/>
      <c r="RVU37"/>
      <c r="RVV37"/>
      <c r="RVW37"/>
      <c r="RVX37"/>
      <c r="RVY37"/>
      <c r="RVZ37"/>
      <c r="RWA37"/>
      <c r="RWB37"/>
      <c r="RWC37"/>
      <c r="RWD37"/>
      <c r="RWE37"/>
      <c r="RWF37"/>
      <c r="RWG37"/>
      <c r="RWH37"/>
      <c r="RWI37"/>
      <c r="RWJ37"/>
      <c r="RWK37"/>
      <c r="RWL37"/>
      <c r="RWM37"/>
      <c r="RWN37"/>
      <c r="RWO37"/>
      <c r="RWP37"/>
      <c r="RWQ37"/>
      <c r="RWR37"/>
      <c r="RWS37"/>
      <c r="RWT37"/>
      <c r="RWU37"/>
      <c r="RWV37"/>
      <c r="RWW37"/>
      <c r="RWX37"/>
      <c r="RWY37"/>
      <c r="RWZ37"/>
      <c r="RXA37"/>
      <c r="RXB37"/>
      <c r="RXC37"/>
      <c r="RXD37"/>
      <c r="RXE37"/>
      <c r="RXF37"/>
      <c r="RXG37"/>
      <c r="RXH37"/>
      <c r="RXI37"/>
      <c r="RXJ37"/>
      <c r="RXK37"/>
      <c r="RXL37"/>
      <c r="RXM37"/>
      <c r="RXN37"/>
      <c r="RXO37"/>
      <c r="RXP37"/>
      <c r="RXQ37"/>
      <c r="RXR37"/>
      <c r="RXS37"/>
      <c r="RXT37"/>
      <c r="RXU37"/>
      <c r="RXV37"/>
      <c r="RXW37"/>
      <c r="RXX37"/>
      <c r="RXY37"/>
      <c r="RXZ37"/>
      <c r="RYA37"/>
      <c r="RYB37"/>
      <c r="RYC37"/>
      <c r="RYD37"/>
      <c r="RYE37"/>
      <c r="RYF37"/>
      <c r="RYG37"/>
      <c r="RYH37"/>
      <c r="RYI37"/>
      <c r="RYJ37"/>
      <c r="RYK37"/>
      <c r="RYL37"/>
      <c r="RYM37"/>
      <c r="RYN37"/>
      <c r="RYO37"/>
      <c r="RYP37"/>
      <c r="RYQ37"/>
      <c r="RYR37"/>
      <c r="RYS37"/>
      <c r="RYT37"/>
      <c r="RYU37"/>
      <c r="RYV37"/>
      <c r="RYW37"/>
      <c r="RYX37"/>
      <c r="RYY37"/>
      <c r="RYZ37"/>
      <c r="RZA37"/>
      <c r="RZB37"/>
      <c r="RZC37"/>
      <c r="RZD37"/>
      <c r="RZE37"/>
      <c r="RZF37"/>
      <c r="RZG37"/>
      <c r="RZH37"/>
      <c r="RZI37"/>
      <c r="RZJ37"/>
      <c r="RZK37"/>
      <c r="RZL37"/>
      <c r="RZM37"/>
      <c r="RZN37"/>
      <c r="RZO37"/>
      <c r="RZP37"/>
      <c r="RZQ37"/>
      <c r="RZR37"/>
      <c r="RZS37"/>
      <c r="RZT37"/>
      <c r="RZU37"/>
      <c r="RZV37"/>
      <c r="RZW37"/>
      <c r="RZX37"/>
      <c r="RZY37"/>
      <c r="RZZ37"/>
      <c r="SAA37"/>
      <c r="SAB37"/>
      <c r="SAC37"/>
      <c r="SAD37"/>
      <c r="SAE37"/>
      <c r="SAF37"/>
      <c r="SAG37"/>
      <c r="SAH37"/>
      <c r="SAI37"/>
      <c r="SAJ37"/>
      <c r="SAK37"/>
      <c r="SAL37"/>
      <c r="SAM37"/>
      <c r="SAN37"/>
      <c r="SAO37"/>
      <c r="SAP37"/>
      <c r="SAQ37"/>
      <c r="SAR37"/>
      <c r="SAS37"/>
      <c r="SAT37"/>
      <c r="SAU37"/>
      <c r="SAV37"/>
      <c r="SAW37"/>
      <c r="SAX37"/>
      <c r="SAY37"/>
      <c r="SAZ37"/>
      <c r="SBA37"/>
      <c r="SBB37"/>
      <c r="SBC37"/>
      <c r="SBD37"/>
      <c r="SBE37"/>
      <c r="SBF37"/>
      <c r="SBG37"/>
      <c r="SBH37"/>
      <c r="SBI37"/>
      <c r="SBJ37"/>
      <c r="SBK37"/>
      <c r="SBL37"/>
      <c r="SBM37"/>
      <c r="SBN37"/>
      <c r="SBO37"/>
      <c r="SBP37"/>
      <c r="SBQ37"/>
      <c r="SBR37"/>
      <c r="SBS37"/>
      <c r="SBT37"/>
      <c r="SBU37"/>
      <c r="SBV37"/>
      <c r="SBW37"/>
      <c r="SBX37"/>
      <c r="SBY37"/>
      <c r="SBZ37"/>
      <c r="SCA37"/>
      <c r="SCB37"/>
      <c r="SCC37"/>
      <c r="SCD37"/>
      <c r="SCE37"/>
      <c r="SCF37"/>
      <c r="SCG37"/>
      <c r="SCH37"/>
      <c r="SCI37"/>
      <c r="SCJ37"/>
      <c r="SCK37"/>
      <c r="SCL37"/>
      <c r="SCM37"/>
      <c r="SCN37"/>
      <c r="SCO37"/>
      <c r="SCP37"/>
      <c r="SCQ37"/>
      <c r="SCR37"/>
      <c r="SCS37"/>
      <c r="SCT37"/>
      <c r="SCU37"/>
      <c r="SCV37"/>
      <c r="SCW37"/>
      <c r="SCX37"/>
      <c r="SCY37"/>
      <c r="SCZ37"/>
      <c r="SDA37"/>
      <c r="SDB37"/>
      <c r="SDC37"/>
      <c r="SDD37"/>
      <c r="SDE37"/>
      <c r="SDF37"/>
      <c r="SDG37"/>
      <c r="SDH37"/>
      <c r="SDI37"/>
      <c r="SDJ37"/>
      <c r="SDK37"/>
      <c r="SDL37"/>
      <c r="SDM37"/>
      <c r="SDN37"/>
      <c r="SDO37"/>
      <c r="SDP37"/>
      <c r="SDQ37"/>
      <c r="SDR37"/>
      <c r="SDS37"/>
      <c r="SDT37"/>
      <c r="SDU37"/>
      <c r="SDV37"/>
      <c r="SDW37"/>
      <c r="SDX37"/>
      <c r="SDY37"/>
      <c r="SDZ37"/>
      <c r="SEA37"/>
      <c r="SEB37"/>
      <c r="SEC37"/>
      <c r="SED37"/>
      <c r="SEE37"/>
      <c r="SEF37"/>
      <c r="SEG37"/>
      <c r="SEH37"/>
      <c r="SEI37"/>
      <c r="SEJ37"/>
      <c r="SEK37"/>
      <c r="SEL37"/>
      <c r="SEM37"/>
      <c r="SEN37"/>
      <c r="SEO37"/>
      <c r="SEP37"/>
      <c r="SEQ37"/>
      <c r="SER37"/>
      <c r="SES37"/>
      <c r="SET37"/>
      <c r="SEU37"/>
      <c r="SEV37"/>
      <c r="SEW37"/>
      <c r="SEX37"/>
      <c r="SEY37"/>
      <c r="SEZ37"/>
      <c r="SFA37"/>
      <c r="SFB37"/>
      <c r="SFC37"/>
      <c r="SFD37"/>
      <c r="SFE37"/>
      <c r="SFF37"/>
      <c r="SFG37"/>
      <c r="SFH37"/>
      <c r="SFI37"/>
      <c r="SFJ37"/>
      <c r="SFK37"/>
      <c r="SFL37"/>
      <c r="SFM37"/>
      <c r="SFN37"/>
      <c r="SFO37"/>
      <c r="SFP37"/>
      <c r="SFQ37"/>
      <c r="SFR37"/>
      <c r="SFS37"/>
      <c r="SFT37"/>
      <c r="SFU37"/>
      <c r="SFV37"/>
      <c r="SFW37"/>
      <c r="SFX37"/>
      <c r="SFY37"/>
      <c r="SFZ37"/>
      <c r="SGA37"/>
      <c r="SGB37"/>
      <c r="SGC37"/>
      <c r="SGD37"/>
      <c r="SGE37"/>
      <c r="SGF37"/>
      <c r="SGG37"/>
      <c r="SGH37"/>
      <c r="SGI37"/>
      <c r="SGJ37"/>
      <c r="SGK37"/>
      <c r="SGL37"/>
      <c r="SGM37"/>
      <c r="SGN37"/>
      <c r="SGO37"/>
      <c r="SGP37"/>
      <c r="SGQ37"/>
      <c r="SGR37"/>
      <c r="SGS37"/>
      <c r="SGT37"/>
      <c r="SGU37"/>
      <c r="SGV37"/>
      <c r="SGW37"/>
      <c r="SGX37"/>
      <c r="SGY37"/>
      <c r="SGZ37"/>
      <c r="SHA37"/>
      <c r="SHB37"/>
      <c r="SHC37"/>
      <c r="SHD37"/>
      <c r="SHE37"/>
      <c r="SHF37"/>
      <c r="SHG37"/>
      <c r="SHH37"/>
      <c r="SHI37"/>
      <c r="SHJ37"/>
      <c r="SHK37"/>
      <c r="SHL37"/>
      <c r="SHM37"/>
      <c r="SHN37"/>
      <c r="SHO37"/>
      <c r="SHP37"/>
      <c r="SHQ37"/>
      <c r="SHR37"/>
      <c r="SHS37"/>
      <c r="SHT37"/>
      <c r="SHU37"/>
      <c r="SHV37"/>
      <c r="SHW37"/>
      <c r="SHX37"/>
      <c r="SHY37"/>
      <c r="SHZ37"/>
      <c r="SIA37"/>
      <c r="SIB37"/>
      <c r="SIC37"/>
      <c r="SID37"/>
      <c r="SIE37"/>
      <c r="SIF37"/>
      <c r="SIG37"/>
      <c r="SIH37"/>
      <c r="SII37"/>
      <c r="SIJ37"/>
      <c r="SIK37"/>
      <c r="SIL37"/>
      <c r="SIM37"/>
      <c r="SIN37"/>
      <c r="SIO37"/>
      <c r="SIP37"/>
      <c r="SIQ37"/>
      <c r="SIR37"/>
      <c r="SIS37"/>
      <c r="SIT37"/>
      <c r="SIU37"/>
      <c r="SIV37"/>
      <c r="SIW37"/>
      <c r="SIX37"/>
      <c r="SIY37"/>
      <c r="SIZ37"/>
      <c r="SJA37"/>
      <c r="SJB37"/>
      <c r="SJC37"/>
      <c r="SJD37"/>
      <c r="SJE37"/>
      <c r="SJF37"/>
      <c r="SJG37"/>
      <c r="SJH37"/>
      <c r="SJI37"/>
      <c r="SJJ37"/>
      <c r="SJK37"/>
      <c r="SJL37"/>
      <c r="SJM37"/>
      <c r="SJN37"/>
      <c r="SJO37"/>
      <c r="SJP37"/>
      <c r="SJQ37"/>
      <c r="SJR37"/>
      <c r="SJS37"/>
      <c r="SJT37"/>
      <c r="SJU37"/>
      <c r="SJV37"/>
      <c r="SJW37"/>
      <c r="SJX37"/>
      <c r="SJY37"/>
      <c r="SJZ37"/>
      <c r="SKA37"/>
      <c r="SKB37"/>
      <c r="SKC37"/>
      <c r="SKD37"/>
      <c r="SKE37"/>
      <c r="SKF37"/>
      <c r="SKG37"/>
      <c r="SKH37"/>
      <c r="SKI37"/>
      <c r="SKJ37"/>
      <c r="SKK37"/>
      <c r="SKL37"/>
      <c r="SKM37"/>
      <c r="SKN37"/>
      <c r="SKO37"/>
      <c r="SKP37"/>
      <c r="SKQ37"/>
      <c r="SKR37"/>
      <c r="SKS37"/>
      <c r="SKT37"/>
      <c r="SKU37"/>
      <c r="SKV37"/>
      <c r="SKW37"/>
      <c r="SKX37"/>
      <c r="SKY37"/>
      <c r="SKZ37"/>
      <c r="SLA37"/>
      <c r="SLB37"/>
      <c r="SLC37"/>
      <c r="SLD37"/>
      <c r="SLE37"/>
      <c r="SLF37"/>
      <c r="SLG37"/>
      <c r="SLH37"/>
      <c r="SLI37"/>
      <c r="SLJ37"/>
      <c r="SLK37"/>
      <c r="SLL37"/>
      <c r="SLM37"/>
      <c r="SLN37"/>
      <c r="SLO37"/>
      <c r="SLP37"/>
      <c r="SLQ37"/>
      <c r="SLR37"/>
      <c r="SLS37"/>
      <c r="SLT37"/>
      <c r="SLU37"/>
      <c r="SLV37"/>
      <c r="SLW37"/>
      <c r="SLX37"/>
      <c r="SLY37"/>
      <c r="SLZ37"/>
      <c r="SMA37"/>
      <c r="SMB37"/>
      <c r="SMC37"/>
      <c r="SMD37"/>
      <c r="SME37"/>
      <c r="SMF37"/>
      <c r="SMG37"/>
      <c r="SMH37"/>
      <c r="SMI37"/>
      <c r="SMJ37"/>
      <c r="SMK37"/>
      <c r="SML37"/>
      <c r="SMM37"/>
      <c r="SMN37"/>
      <c r="SMO37"/>
      <c r="SMP37"/>
      <c r="SMQ37"/>
      <c r="SMR37"/>
      <c r="SMS37"/>
      <c r="SMT37"/>
      <c r="SMU37"/>
      <c r="SMV37"/>
      <c r="SMW37"/>
      <c r="SMX37"/>
      <c r="SMY37"/>
      <c r="SMZ37"/>
      <c r="SNA37"/>
      <c r="SNB37"/>
      <c r="SNC37"/>
      <c r="SND37"/>
      <c r="SNE37"/>
      <c r="SNF37"/>
      <c r="SNG37"/>
      <c r="SNH37"/>
      <c r="SNI37"/>
      <c r="SNJ37"/>
      <c r="SNK37"/>
      <c r="SNL37"/>
      <c r="SNM37"/>
      <c r="SNN37"/>
      <c r="SNO37"/>
      <c r="SNP37"/>
      <c r="SNQ37"/>
      <c r="SNR37"/>
      <c r="SNS37"/>
      <c r="SNT37"/>
      <c r="SNU37"/>
      <c r="SNV37"/>
      <c r="SNW37"/>
      <c r="SNX37"/>
      <c r="SNY37"/>
      <c r="SNZ37"/>
      <c r="SOA37"/>
      <c r="SOB37"/>
      <c r="SOC37"/>
      <c r="SOD37"/>
      <c r="SOE37"/>
      <c r="SOF37"/>
      <c r="SOG37"/>
      <c r="SOH37"/>
      <c r="SOI37"/>
      <c r="SOJ37"/>
      <c r="SOK37"/>
      <c r="SOL37"/>
      <c r="SOM37"/>
      <c r="SON37"/>
      <c r="SOO37"/>
      <c r="SOP37"/>
      <c r="SOQ37"/>
      <c r="SOR37"/>
      <c r="SOS37"/>
      <c r="SOT37"/>
      <c r="SOU37"/>
      <c r="SOV37"/>
      <c r="SOW37"/>
      <c r="SOX37"/>
      <c r="SOY37"/>
      <c r="SOZ37"/>
      <c r="SPA37"/>
      <c r="SPB37"/>
      <c r="SPC37"/>
      <c r="SPD37"/>
      <c r="SPE37"/>
      <c r="SPF37"/>
      <c r="SPG37"/>
      <c r="SPH37"/>
      <c r="SPI37"/>
      <c r="SPJ37"/>
      <c r="SPK37"/>
      <c r="SPL37"/>
      <c r="SPM37"/>
      <c r="SPN37"/>
      <c r="SPO37"/>
      <c r="SPP37"/>
      <c r="SPQ37"/>
      <c r="SPR37"/>
      <c r="SPS37"/>
      <c r="SPT37"/>
      <c r="SPU37"/>
      <c r="SPV37"/>
      <c r="SPW37"/>
      <c r="SPX37"/>
      <c r="SPY37"/>
      <c r="SPZ37"/>
      <c r="SQA37"/>
      <c r="SQB37"/>
      <c r="SQC37"/>
      <c r="SQD37"/>
      <c r="SQE37"/>
      <c r="SQF37"/>
      <c r="SQG37"/>
      <c r="SQH37"/>
      <c r="SQI37"/>
      <c r="SQJ37"/>
      <c r="SQK37"/>
      <c r="SQL37"/>
      <c r="SQM37"/>
      <c r="SQN37"/>
      <c r="SQO37"/>
      <c r="SQP37"/>
      <c r="SQQ37"/>
      <c r="SQR37"/>
      <c r="SQS37"/>
      <c r="SQT37"/>
      <c r="SQU37"/>
      <c r="SQV37"/>
      <c r="SQW37"/>
      <c r="SQX37"/>
      <c r="SQY37"/>
      <c r="SQZ37"/>
      <c r="SRA37"/>
      <c r="SRB37"/>
      <c r="SRC37"/>
      <c r="SRD37"/>
      <c r="SRE37"/>
      <c r="SRF37"/>
      <c r="SRG37"/>
      <c r="SRH37"/>
      <c r="SRI37"/>
      <c r="SRJ37"/>
      <c r="SRK37"/>
      <c r="SRL37"/>
      <c r="SRM37"/>
      <c r="SRN37"/>
      <c r="SRO37"/>
      <c r="SRP37"/>
      <c r="SRQ37"/>
      <c r="SRR37"/>
      <c r="SRS37"/>
      <c r="SRT37"/>
      <c r="SRU37"/>
      <c r="SRV37"/>
      <c r="SRW37"/>
      <c r="SRX37"/>
      <c r="SRY37"/>
      <c r="SRZ37"/>
      <c r="SSA37"/>
      <c r="SSB37"/>
      <c r="SSC37"/>
      <c r="SSD37"/>
      <c r="SSE37"/>
      <c r="SSF37"/>
      <c r="SSG37"/>
      <c r="SSH37"/>
      <c r="SSI37"/>
      <c r="SSJ37"/>
      <c r="SSK37"/>
      <c r="SSL37"/>
      <c r="SSM37"/>
      <c r="SSN37"/>
      <c r="SSO37"/>
      <c r="SSP37"/>
      <c r="SSQ37"/>
      <c r="SSR37"/>
      <c r="SSS37"/>
      <c r="SST37"/>
      <c r="SSU37"/>
      <c r="SSV37"/>
      <c r="SSW37"/>
      <c r="SSX37"/>
      <c r="SSY37"/>
      <c r="SSZ37"/>
      <c r="STA37"/>
      <c r="STB37"/>
      <c r="STC37"/>
      <c r="STD37"/>
      <c r="STE37"/>
      <c r="STF37"/>
      <c r="STG37"/>
      <c r="STH37"/>
      <c r="STI37"/>
      <c r="STJ37"/>
      <c r="STK37"/>
      <c r="STL37"/>
      <c r="STM37"/>
      <c r="STN37"/>
      <c r="STO37"/>
      <c r="STP37"/>
      <c r="STQ37"/>
      <c r="STR37"/>
      <c r="STS37"/>
      <c r="STT37"/>
      <c r="STU37"/>
      <c r="STV37"/>
      <c r="STW37"/>
      <c r="STX37"/>
      <c r="STY37"/>
      <c r="STZ37"/>
      <c r="SUA37"/>
      <c r="SUB37"/>
      <c r="SUC37"/>
      <c r="SUD37"/>
      <c r="SUE37"/>
      <c r="SUF37"/>
      <c r="SUG37"/>
      <c r="SUH37"/>
      <c r="SUI37"/>
      <c r="SUJ37"/>
      <c r="SUK37"/>
      <c r="SUL37"/>
      <c r="SUM37"/>
      <c r="SUN37"/>
      <c r="SUO37"/>
      <c r="SUP37"/>
      <c r="SUQ37"/>
      <c r="SUR37"/>
      <c r="SUS37"/>
      <c r="SUT37"/>
      <c r="SUU37"/>
      <c r="SUV37"/>
      <c r="SUW37"/>
      <c r="SUX37"/>
      <c r="SUY37"/>
      <c r="SUZ37"/>
      <c r="SVA37"/>
      <c r="SVB37"/>
      <c r="SVC37"/>
      <c r="SVD37"/>
      <c r="SVE37"/>
      <c r="SVF37"/>
      <c r="SVG37"/>
      <c r="SVH37"/>
      <c r="SVI37"/>
      <c r="SVJ37"/>
      <c r="SVK37"/>
      <c r="SVL37"/>
      <c r="SVM37"/>
      <c r="SVN37"/>
      <c r="SVO37"/>
      <c r="SVP37"/>
      <c r="SVQ37"/>
      <c r="SVR37"/>
      <c r="SVS37"/>
      <c r="SVT37"/>
      <c r="SVU37"/>
      <c r="SVV37"/>
      <c r="SVW37"/>
      <c r="SVX37"/>
      <c r="SVY37"/>
      <c r="SVZ37"/>
      <c r="SWA37"/>
      <c r="SWB37"/>
      <c r="SWC37"/>
      <c r="SWD37"/>
      <c r="SWE37"/>
      <c r="SWF37"/>
      <c r="SWG37"/>
      <c r="SWH37"/>
      <c r="SWI37"/>
      <c r="SWJ37"/>
      <c r="SWK37"/>
      <c r="SWL37"/>
      <c r="SWM37"/>
      <c r="SWN37"/>
      <c r="SWO37"/>
      <c r="SWP37"/>
      <c r="SWQ37"/>
      <c r="SWR37"/>
      <c r="SWS37"/>
      <c r="SWT37"/>
      <c r="SWU37"/>
      <c r="SWV37"/>
      <c r="SWW37"/>
      <c r="SWX37"/>
      <c r="SWY37"/>
      <c r="SWZ37"/>
      <c r="SXA37"/>
      <c r="SXB37"/>
      <c r="SXC37"/>
      <c r="SXD37"/>
      <c r="SXE37"/>
      <c r="SXF37"/>
      <c r="SXG37"/>
      <c r="SXH37"/>
      <c r="SXI37"/>
      <c r="SXJ37"/>
      <c r="SXK37"/>
      <c r="SXL37"/>
      <c r="SXM37"/>
      <c r="SXN37"/>
      <c r="SXO37"/>
      <c r="SXP37"/>
      <c r="SXQ37"/>
      <c r="SXR37"/>
      <c r="SXS37"/>
      <c r="SXT37"/>
      <c r="SXU37"/>
      <c r="SXV37"/>
      <c r="SXW37"/>
      <c r="SXX37"/>
      <c r="SXY37"/>
      <c r="SXZ37"/>
      <c r="SYA37"/>
      <c r="SYB37"/>
      <c r="SYC37"/>
      <c r="SYD37"/>
      <c r="SYE37"/>
      <c r="SYF37"/>
      <c r="SYG37"/>
      <c r="SYH37"/>
      <c r="SYI37"/>
      <c r="SYJ37"/>
      <c r="SYK37"/>
      <c r="SYL37"/>
      <c r="SYM37"/>
      <c r="SYN37"/>
      <c r="SYO37"/>
      <c r="SYP37"/>
      <c r="SYQ37"/>
      <c r="SYR37"/>
      <c r="SYS37"/>
      <c r="SYT37"/>
      <c r="SYU37"/>
      <c r="SYV37"/>
      <c r="SYW37"/>
      <c r="SYX37"/>
      <c r="SYY37"/>
      <c r="SYZ37"/>
      <c r="SZA37"/>
      <c r="SZB37"/>
      <c r="SZC37"/>
      <c r="SZD37"/>
      <c r="SZE37"/>
      <c r="SZF37"/>
      <c r="SZG37"/>
      <c r="SZH37"/>
      <c r="SZI37"/>
      <c r="SZJ37"/>
      <c r="SZK37"/>
      <c r="SZL37"/>
      <c r="SZM37"/>
      <c r="SZN37"/>
      <c r="SZO37"/>
      <c r="SZP37"/>
      <c r="SZQ37"/>
      <c r="SZR37"/>
      <c r="SZS37"/>
      <c r="SZT37"/>
      <c r="SZU37"/>
      <c r="SZV37"/>
      <c r="SZW37"/>
      <c r="SZX37"/>
      <c r="SZY37"/>
      <c r="SZZ37"/>
      <c r="TAA37"/>
      <c r="TAB37"/>
      <c r="TAC37"/>
      <c r="TAD37"/>
      <c r="TAE37"/>
      <c r="TAF37"/>
      <c r="TAG37"/>
      <c r="TAH37"/>
      <c r="TAI37"/>
      <c r="TAJ37"/>
      <c r="TAK37"/>
      <c r="TAL37"/>
      <c r="TAM37"/>
      <c r="TAN37"/>
      <c r="TAO37"/>
      <c r="TAP37"/>
      <c r="TAQ37"/>
      <c r="TAR37"/>
      <c r="TAS37"/>
      <c r="TAT37"/>
      <c r="TAU37"/>
      <c r="TAV37"/>
      <c r="TAW37"/>
      <c r="TAX37"/>
      <c r="TAY37"/>
      <c r="TAZ37"/>
      <c r="TBA37"/>
      <c r="TBB37"/>
      <c r="TBC37"/>
      <c r="TBD37"/>
      <c r="TBE37"/>
      <c r="TBF37"/>
      <c r="TBG37"/>
      <c r="TBH37"/>
      <c r="TBI37"/>
      <c r="TBJ37"/>
      <c r="TBK37"/>
      <c r="TBL37"/>
      <c r="TBM37"/>
      <c r="TBN37"/>
      <c r="TBO37"/>
      <c r="TBP37"/>
      <c r="TBQ37"/>
      <c r="TBR37"/>
      <c r="TBS37"/>
      <c r="TBT37"/>
      <c r="TBU37"/>
      <c r="TBV37"/>
      <c r="TBW37"/>
      <c r="TBX37"/>
      <c r="TBY37"/>
      <c r="TBZ37"/>
      <c r="TCA37"/>
      <c r="TCB37"/>
      <c r="TCC37"/>
      <c r="TCD37"/>
      <c r="TCE37"/>
      <c r="TCF37"/>
      <c r="TCG37"/>
      <c r="TCH37"/>
      <c r="TCI37"/>
      <c r="TCJ37"/>
      <c r="TCK37"/>
      <c r="TCL37"/>
      <c r="TCM37"/>
      <c r="TCN37"/>
      <c r="TCO37"/>
      <c r="TCP37"/>
      <c r="TCQ37"/>
      <c r="TCR37"/>
      <c r="TCS37"/>
      <c r="TCT37"/>
      <c r="TCU37"/>
      <c r="TCV37"/>
      <c r="TCW37"/>
      <c r="TCX37"/>
      <c r="TCY37"/>
      <c r="TCZ37"/>
      <c r="TDA37"/>
      <c r="TDB37"/>
      <c r="TDC37"/>
      <c r="TDD37"/>
      <c r="TDE37"/>
      <c r="TDF37"/>
      <c r="TDG37"/>
      <c r="TDH37"/>
      <c r="TDI37"/>
      <c r="TDJ37"/>
      <c r="TDK37"/>
      <c r="TDL37"/>
      <c r="TDM37"/>
      <c r="TDN37"/>
      <c r="TDO37"/>
      <c r="TDP37"/>
      <c r="TDQ37"/>
      <c r="TDR37"/>
      <c r="TDS37"/>
      <c r="TDT37"/>
      <c r="TDU37"/>
      <c r="TDV37"/>
      <c r="TDW37"/>
      <c r="TDX37"/>
      <c r="TDY37"/>
      <c r="TDZ37"/>
      <c r="TEA37"/>
      <c r="TEB37"/>
      <c r="TEC37"/>
      <c r="TED37"/>
      <c r="TEE37"/>
      <c r="TEF37"/>
      <c r="TEG37"/>
      <c r="TEH37"/>
      <c r="TEI37"/>
      <c r="TEJ37"/>
      <c r="TEK37"/>
      <c r="TEL37"/>
      <c r="TEM37"/>
      <c r="TEN37"/>
      <c r="TEO37"/>
      <c r="TEP37"/>
      <c r="TEQ37"/>
      <c r="TER37"/>
      <c r="TES37"/>
      <c r="TET37"/>
      <c r="TEU37"/>
      <c r="TEV37"/>
      <c r="TEW37"/>
      <c r="TEX37"/>
      <c r="TEY37"/>
      <c r="TEZ37"/>
      <c r="TFA37"/>
      <c r="TFB37"/>
      <c r="TFC37"/>
      <c r="TFD37"/>
      <c r="TFE37"/>
      <c r="TFF37"/>
      <c r="TFG37"/>
      <c r="TFH37"/>
      <c r="TFI37"/>
      <c r="TFJ37"/>
      <c r="TFK37"/>
      <c r="TFL37"/>
      <c r="TFM37"/>
      <c r="TFN37"/>
      <c r="TFO37"/>
      <c r="TFP37"/>
      <c r="TFQ37"/>
      <c r="TFR37"/>
      <c r="TFS37"/>
      <c r="TFT37"/>
      <c r="TFU37"/>
      <c r="TFV37"/>
      <c r="TFW37"/>
      <c r="TFX37"/>
      <c r="TFY37"/>
      <c r="TFZ37"/>
      <c r="TGA37"/>
      <c r="TGB37"/>
      <c r="TGC37"/>
      <c r="TGD37"/>
      <c r="TGE37"/>
      <c r="TGF37"/>
      <c r="TGG37"/>
      <c r="TGH37"/>
      <c r="TGI37"/>
      <c r="TGJ37"/>
      <c r="TGK37"/>
      <c r="TGL37"/>
      <c r="TGM37"/>
      <c r="TGN37"/>
      <c r="TGO37"/>
      <c r="TGP37"/>
      <c r="TGQ37"/>
      <c r="TGR37"/>
      <c r="TGS37"/>
      <c r="TGT37"/>
      <c r="TGU37"/>
      <c r="TGV37"/>
      <c r="TGW37"/>
      <c r="TGX37"/>
      <c r="TGY37"/>
      <c r="TGZ37"/>
      <c r="THA37"/>
      <c r="THB37"/>
      <c r="THC37"/>
      <c r="THD37"/>
      <c r="THE37"/>
      <c r="THF37"/>
      <c r="THG37"/>
      <c r="THH37"/>
      <c r="THI37"/>
      <c r="THJ37"/>
      <c r="THK37"/>
      <c r="THL37"/>
      <c r="THM37"/>
      <c r="THN37"/>
      <c r="THO37"/>
      <c r="THP37"/>
      <c r="THQ37"/>
      <c r="THR37"/>
      <c r="THS37"/>
      <c r="THT37"/>
      <c r="THU37"/>
      <c r="THV37"/>
      <c r="THW37"/>
      <c r="THX37"/>
      <c r="THY37"/>
      <c r="THZ37"/>
      <c r="TIA37"/>
      <c r="TIB37"/>
      <c r="TIC37"/>
      <c r="TID37"/>
      <c r="TIE37"/>
      <c r="TIF37"/>
      <c r="TIG37"/>
      <c r="TIH37"/>
      <c r="TII37"/>
      <c r="TIJ37"/>
      <c r="TIK37"/>
      <c r="TIL37"/>
      <c r="TIM37"/>
      <c r="TIN37"/>
      <c r="TIO37"/>
      <c r="TIP37"/>
      <c r="TIQ37"/>
      <c r="TIR37"/>
      <c r="TIS37"/>
      <c r="TIT37"/>
      <c r="TIU37"/>
      <c r="TIV37"/>
      <c r="TIW37"/>
      <c r="TIX37"/>
      <c r="TIY37"/>
      <c r="TIZ37"/>
      <c r="TJA37"/>
      <c r="TJB37"/>
      <c r="TJC37"/>
      <c r="TJD37"/>
      <c r="TJE37"/>
      <c r="TJF37"/>
      <c r="TJG37"/>
      <c r="TJH37"/>
      <c r="TJI37"/>
      <c r="TJJ37"/>
      <c r="TJK37"/>
      <c r="TJL37"/>
      <c r="TJM37"/>
      <c r="TJN37"/>
      <c r="TJO37"/>
      <c r="TJP37"/>
      <c r="TJQ37"/>
      <c r="TJR37"/>
      <c r="TJS37"/>
      <c r="TJT37"/>
      <c r="TJU37"/>
      <c r="TJV37"/>
      <c r="TJW37"/>
      <c r="TJX37"/>
      <c r="TJY37"/>
      <c r="TJZ37"/>
      <c r="TKA37"/>
      <c r="TKB37"/>
      <c r="TKC37"/>
      <c r="TKD37"/>
      <c r="TKE37"/>
      <c r="TKF37"/>
      <c r="TKG37"/>
      <c r="TKH37"/>
      <c r="TKI37"/>
      <c r="TKJ37"/>
      <c r="TKK37"/>
      <c r="TKL37"/>
      <c r="TKM37"/>
      <c r="TKN37"/>
      <c r="TKO37"/>
      <c r="TKP37"/>
      <c r="TKQ37"/>
      <c r="TKR37"/>
      <c r="TKS37"/>
      <c r="TKT37"/>
      <c r="TKU37"/>
      <c r="TKV37"/>
      <c r="TKW37"/>
      <c r="TKX37"/>
      <c r="TKY37"/>
      <c r="TKZ37"/>
      <c r="TLA37"/>
      <c r="TLB37"/>
      <c r="TLC37"/>
      <c r="TLD37"/>
      <c r="TLE37"/>
      <c r="TLF37"/>
      <c r="TLG37"/>
      <c r="TLH37"/>
      <c r="TLI37"/>
      <c r="TLJ37"/>
      <c r="TLK37"/>
      <c r="TLL37"/>
      <c r="TLM37"/>
      <c r="TLN37"/>
      <c r="TLO37"/>
      <c r="TLP37"/>
      <c r="TLQ37"/>
      <c r="TLR37"/>
      <c r="TLS37"/>
      <c r="TLT37"/>
      <c r="TLU37"/>
      <c r="TLV37"/>
      <c r="TLW37"/>
      <c r="TLX37"/>
      <c r="TLY37"/>
      <c r="TLZ37"/>
      <c r="TMA37"/>
      <c r="TMB37"/>
      <c r="TMC37"/>
      <c r="TMD37"/>
      <c r="TME37"/>
      <c r="TMF37"/>
      <c r="TMG37"/>
      <c r="TMH37"/>
      <c r="TMI37"/>
      <c r="TMJ37"/>
      <c r="TMK37"/>
      <c r="TML37"/>
      <c r="TMM37"/>
      <c r="TMN37"/>
      <c r="TMO37"/>
      <c r="TMP37"/>
      <c r="TMQ37"/>
      <c r="TMR37"/>
      <c r="TMS37"/>
      <c r="TMT37"/>
      <c r="TMU37"/>
      <c r="TMV37"/>
      <c r="TMW37"/>
      <c r="TMX37"/>
      <c r="TMY37"/>
      <c r="TMZ37"/>
      <c r="TNA37"/>
      <c r="TNB37"/>
      <c r="TNC37"/>
      <c r="TND37"/>
      <c r="TNE37"/>
      <c r="TNF37"/>
      <c r="TNG37"/>
      <c r="TNH37"/>
      <c r="TNI37"/>
      <c r="TNJ37"/>
      <c r="TNK37"/>
      <c r="TNL37"/>
      <c r="TNM37"/>
      <c r="TNN37"/>
      <c r="TNO37"/>
      <c r="TNP37"/>
      <c r="TNQ37"/>
      <c r="TNR37"/>
      <c r="TNS37"/>
      <c r="TNT37"/>
      <c r="TNU37"/>
      <c r="TNV37"/>
      <c r="TNW37"/>
      <c r="TNX37"/>
      <c r="TNY37"/>
      <c r="TNZ37"/>
      <c r="TOA37"/>
      <c r="TOB37"/>
      <c r="TOC37"/>
      <c r="TOD37"/>
      <c r="TOE37"/>
      <c r="TOF37"/>
      <c r="TOG37"/>
      <c r="TOH37"/>
      <c r="TOI37"/>
      <c r="TOJ37"/>
      <c r="TOK37"/>
      <c r="TOL37"/>
      <c r="TOM37"/>
      <c r="TON37"/>
      <c r="TOO37"/>
      <c r="TOP37"/>
      <c r="TOQ37"/>
      <c r="TOR37"/>
      <c r="TOS37"/>
      <c r="TOT37"/>
      <c r="TOU37"/>
      <c r="TOV37"/>
      <c r="TOW37"/>
      <c r="TOX37"/>
      <c r="TOY37"/>
      <c r="TOZ37"/>
      <c r="TPA37"/>
      <c r="TPB37"/>
      <c r="TPC37"/>
      <c r="TPD37"/>
      <c r="TPE37"/>
      <c r="TPF37"/>
      <c r="TPG37"/>
      <c r="TPH37"/>
      <c r="TPI37"/>
      <c r="TPJ37"/>
      <c r="TPK37"/>
      <c r="TPL37"/>
      <c r="TPM37"/>
      <c r="TPN37"/>
      <c r="TPO37"/>
      <c r="TPP37"/>
      <c r="TPQ37"/>
      <c r="TPR37"/>
      <c r="TPS37"/>
      <c r="TPT37"/>
      <c r="TPU37"/>
      <c r="TPV37"/>
      <c r="TPW37"/>
      <c r="TPX37"/>
      <c r="TPY37"/>
      <c r="TPZ37"/>
      <c r="TQA37"/>
      <c r="TQB37"/>
      <c r="TQC37"/>
      <c r="TQD37"/>
      <c r="TQE37"/>
      <c r="TQF37"/>
      <c r="TQG37"/>
      <c r="TQH37"/>
      <c r="TQI37"/>
      <c r="TQJ37"/>
      <c r="TQK37"/>
      <c r="TQL37"/>
      <c r="TQM37"/>
      <c r="TQN37"/>
      <c r="TQO37"/>
      <c r="TQP37"/>
      <c r="TQQ37"/>
      <c r="TQR37"/>
      <c r="TQS37"/>
      <c r="TQT37"/>
      <c r="TQU37"/>
      <c r="TQV37"/>
      <c r="TQW37"/>
      <c r="TQX37"/>
      <c r="TQY37"/>
      <c r="TQZ37"/>
      <c r="TRA37"/>
      <c r="TRB37"/>
      <c r="TRC37"/>
      <c r="TRD37"/>
      <c r="TRE37"/>
      <c r="TRF37"/>
      <c r="TRG37"/>
      <c r="TRH37"/>
      <c r="TRI37"/>
      <c r="TRJ37"/>
      <c r="TRK37"/>
      <c r="TRL37"/>
      <c r="TRM37"/>
      <c r="TRN37"/>
      <c r="TRO37"/>
      <c r="TRP37"/>
      <c r="TRQ37"/>
      <c r="TRR37"/>
      <c r="TRS37"/>
      <c r="TRT37"/>
      <c r="TRU37"/>
      <c r="TRV37"/>
      <c r="TRW37"/>
      <c r="TRX37"/>
      <c r="TRY37"/>
      <c r="TRZ37"/>
      <c r="TSA37"/>
      <c r="TSB37"/>
      <c r="TSC37"/>
      <c r="TSD37"/>
      <c r="TSE37"/>
      <c r="TSF37"/>
      <c r="TSG37"/>
      <c r="TSH37"/>
      <c r="TSI37"/>
      <c r="TSJ37"/>
      <c r="TSK37"/>
      <c r="TSL37"/>
      <c r="TSM37"/>
      <c r="TSN37"/>
      <c r="TSO37"/>
      <c r="TSP37"/>
      <c r="TSQ37"/>
      <c r="TSR37"/>
      <c r="TSS37"/>
      <c r="TST37"/>
      <c r="TSU37"/>
      <c r="TSV37"/>
      <c r="TSW37"/>
      <c r="TSX37"/>
      <c r="TSY37"/>
      <c r="TSZ37"/>
      <c r="TTA37"/>
      <c r="TTB37"/>
      <c r="TTC37"/>
      <c r="TTD37"/>
      <c r="TTE37"/>
      <c r="TTF37"/>
      <c r="TTG37"/>
      <c r="TTH37"/>
      <c r="TTI37"/>
      <c r="TTJ37"/>
      <c r="TTK37"/>
      <c r="TTL37"/>
      <c r="TTM37"/>
      <c r="TTN37"/>
      <c r="TTO37"/>
      <c r="TTP37"/>
      <c r="TTQ37"/>
      <c r="TTR37"/>
      <c r="TTS37"/>
      <c r="TTT37"/>
      <c r="TTU37"/>
      <c r="TTV37"/>
      <c r="TTW37"/>
      <c r="TTX37"/>
      <c r="TTY37"/>
      <c r="TTZ37"/>
      <c r="TUA37"/>
      <c r="TUB37"/>
      <c r="TUC37"/>
      <c r="TUD37"/>
      <c r="TUE37"/>
      <c r="TUF37"/>
      <c r="TUG37"/>
      <c r="TUH37"/>
      <c r="TUI37"/>
      <c r="TUJ37"/>
      <c r="TUK37"/>
      <c r="TUL37"/>
      <c r="TUM37"/>
      <c r="TUN37"/>
      <c r="TUO37"/>
      <c r="TUP37"/>
      <c r="TUQ37"/>
      <c r="TUR37"/>
      <c r="TUS37"/>
      <c r="TUT37"/>
      <c r="TUU37"/>
      <c r="TUV37"/>
      <c r="TUW37"/>
      <c r="TUX37"/>
      <c r="TUY37"/>
      <c r="TUZ37"/>
      <c r="TVA37"/>
      <c r="TVB37"/>
      <c r="TVC37"/>
      <c r="TVD37"/>
      <c r="TVE37"/>
      <c r="TVF37"/>
      <c r="TVG37"/>
      <c r="TVH37"/>
      <c r="TVI37"/>
      <c r="TVJ37"/>
      <c r="TVK37"/>
      <c r="TVL37"/>
      <c r="TVM37"/>
      <c r="TVN37"/>
      <c r="TVO37"/>
      <c r="TVP37"/>
      <c r="TVQ37"/>
      <c r="TVR37"/>
      <c r="TVS37"/>
      <c r="TVT37"/>
      <c r="TVU37"/>
      <c r="TVV37"/>
      <c r="TVW37"/>
      <c r="TVX37"/>
      <c r="TVY37"/>
      <c r="TVZ37"/>
      <c r="TWA37"/>
      <c r="TWB37"/>
      <c r="TWC37"/>
      <c r="TWD37"/>
      <c r="TWE37"/>
      <c r="TWF37"/>
      <c r="TWG37"/>
      <c r="TWH37"/>
      <c r="TWI37"/>
      <c r="TWJ37"/>
      <c r="TWK37"/>
      <c r="TWL37"/>
      <c r="TWM37"/>
      <c r="TWN37"/>
      <c r="TWO37"/>
      <c r="TWP37"/>
      <c r="TWQ37"/>
      <c r="TWR37"/>
      <c r="TWS37"/>
      <c r="TWT37"/>
      <c r="TWU37"/>
      <c r="TWV37"/>
      <c r="TWW37"/>
      <c r="TWX37"/>
      <c r="TWY37"/>
      <c r="TWZ37"/>
      <c r="TXA37"/>
      <c r="TXB37"/>
      <c r="TXC37"/>
      <c r="TXD37"/>
      <c r="TXE37"/>
      <c r="TXF37"/>
      <c r="TXG37"/>
      <c r="TXH37"/>
      <c r="TXI37"/>
      <c r="TXJ37"/>
      <c r="TXK37"/>
      <c r="TXL37"/>
      <c r="TXM37"/>
      <c r="TXN37"/>
      <c r="TXO37"/>
      <c r="TXP37"/>
      <c r="TXQ37"/>
      <c r="TXR37"/>
      <c r="TXS37"/>
      <c r="TXT37"/>
      <c r="TXU37"/>
      <c r="TXV37"/>
      <c r="TXW37"/>
      <c r="TXX37"/>
      <c r="TXY37"/>
      <c r="TXZ37"/>
      <c r="TYA37"/>
      <c r="TYB37"/>
      <c r="TYC37"/>
      <c r="TYD37"/>
      <c r="TYE37"/>
      <c r="TYF37"/>
      <c r="TYG37"/>
      <c r="TYH37"/>
      <c r="TYI37"/>
      <c r="TYJ37"/>
      <c r="TYK37"/>
      <c r="TYL37"/>
      <c r="TYM37"/>
      <c r="TYN37"/>
      <c r="TYO37"/>
      <c r="TYP37"/>
      <c r="TYQ37"/>
      <c r="TYR37"/>
      <c r="TYS37"/>
      <c r="TYT37"/>
      <c r="TYU37"/>
      <c r="TYV37"/>
      <c r="TYW37"/>
      <c r="TYX37"/>
      <c r="TYY37"/>
      <c r="TYZ37"/>
      <c r="TZA37"/>
      <c r="TZB37"/>
      <c r="TZC37"/>
      <c r="TZD37"/>
      <c r="TZE37"/>
      <c r="TZF37"/>
      <c r="TZG37"/>
      <c r="TZH37"/>
      <c r="TZI37"/>
      <c r="TZJ37"/>
      <c r="TZK37"/>
      <c r="TZL37"/>
      <c r="TZM37"/>
      <c r="TZN37"/>
      <c r="TZO37"/>
      <c r="TZP37"/>
      <c r="TZQ37"/>
      <c r="TZR37"/>
      <c r="TZS37"/>
      <c r="TZT37"/>
      <c r="TZU37"/>
      <c r="TZV37"/>
      <c r="TZW37"/>
      <c r="TZX37"/>
      <c r="TZY37"/>
      <c r="TZZ37"/>
      <c r="UAA37"/>
      <c r="UAB37"/>
      <c r="UAC37"/>
      <c r="UAD37"/>
      <c r="UAE37"/>
      <c r="UAF37"/>
      <c r="UAG37"/>
      <c r="UAH37"/>
      <c r="UAI37"/>
      <c r="UAJ37"/>
      <c r="UAK37"/>
      <c r="UAL37"/>
      <c r="UAM37"/>
      <c r="UAN37"/>
      <c r="UAO37"/>
      <c r="UAP37"/>
      <c r="UAQ37"/>
      <c r="UAR37"/>
      <c r="UAS37"/>
      <c r="UAT37"/>
      <c r="UAU37"/>
      <c r="UAV37"/>
      <c r="UAW37"/>
      <c r="UAX37"/>
      <c r="UAY37"/>
      <c r="UAZ37"/>
      <c r="UBA37"/>
      <c r="UBB37"/>
      <c r="UBC37"/>
      <c r="UBD37"/>
      <c r="UBE37"/>
      <c r="UBF37"/>
      <c r="UBG37"/>
      <c r="UBH37"/>
      <c r="UBI37"/>
      <c r="UBJ37"/>
      <c r="UBK37"/>
      <c r="UBL37"/>
      <c r="UBM37"/>
      <c r="UBN37"/>
      <c r="UBO37"/>
      <c r="UBP37"/>
      <c r="UBQ37"/>
      <c r="UBR37"/>
      <c r="UBS37"/>
      <c r="UBT37"/>
      <c r="UBU37"/>
      <c r="UBV37"/>
      <c r="UBW37"/>
      <c r="UBX37"/>
      <c r="UBY37"/>
      <c r="UBZ37"/>
      <c r="UCA37"/>
      <c r="UCB37"/>
      <c r="UCC37"/>
      <c r="UCD37"/>
      <c r="UCE37"/>
      <c r="UCF37"/>
      <c r="UCG37"/>
      <c r="UCH37"/>
      <c r="UCI37"/>
      <c r="UCJ37"/>
      <c r="UCK37"/>
      <c r="UCL37"/>
      <c r="UCM37"/>
      <c r="UCN37"/>
      <c r="UCO37"/>
      <c r="UCP37"/>
      <c r="UCQ37"/>
      <c r="UCR37"/>
      <c r="UCS37"/>
      <c r="UCT37"/>
      <c r="UCU37"/>
      <c r="UCV37"/>
      <c r="UCW37"/>
      <c r="UCX37"/>
      <c r="UCY37"/>
      <c r="UCZ37"/>
      <c r="UDA37"/>
      <c r="UDB37"/>
      <c r="UDC37"/>
      <c r="UDD37"/>
      <c r="UDE37"/>
      <c r="UDF37"/>
      <c r="UDG37"/>
      <c r="UDH37"/>
      <c r="UDI37"/>
      <c r="UDJ37"/>
      <c r="UDK37"/>
      <c r="UDL37"/>
      <c r="UDM37"/>
      <c r="UDN37"/>
      <c r="UDO37"/>
      <c r="UDP37"/>
      <c r="UDQ37"/>
      <c r="UDR37"/>
      <c r="UDS37"/>
      <c r="UDT37"/>
      <c r="UDU37"/>
      <c r="UDV37"/>
      <c r="UDW37"/>
      <c r="UDX37"/>
      <c r="UDY37"/>
      <c r="UDZ37"/>
      <c r="UEA37"/>
      <c r="UEB37"/>
      <c r="UEC37"/>
      <c r="UED37"/>
      <c r="UEE37"/>
      <c r="UEF37"/>
      <c r="UEG37"/>
      <c r="UEH37"/>
      <c r="UEI37"/>
      <c r="UEJ37"/>
      <c r="UEK37"/>
      <c r="UEL37"/>
      <c r="UEM37"/>
      <c r="UEN37"/>
      <c r="UEO37"/>
      <c r="UEP37"/>
      <c r="UEQ37"/>
      <c r="UER37"/>
      <c r="UES37"/>
      <c r="UET37"/>
      <c r="UEU37"/>
      <c r="UEV37"/>
      <c r="UEW37"/>
      <c r="UEX37"/>
      <c r="UEY37"/>
      <c r="UEZ37"/>
      <c r="UFA37"/>
      <c r="UFB37"/>
      <c r="UFC37"/>
      <c r="UFD37"/>
      <c r="UFE37"/>
      <c r="UFF37"/>
      <c r="UFG37"/>
      <c r="UFH37"/>
      <c r="UFI37"/>
      <c r="UFJ37"/>
      <c r="UFK37"/>
      <c r="UFL37"/>
      <c r="UFM37"/>
      <c r="UFN37"/>
      <c r="UFO37"/>
      <c r="UFP37"/>
      <c r="UFQ37"/>
      <c r="UFR37"/>
      <c r="UFS37"/>
      <c r="UFT37"/>
      <c r="UFU37"/>
      <c r="UFV37"/>
      <c r="UFW37"/>
      <c r="UFX37"/>
      <c r="UFY37"/>
      <c r="UFZ37"/>
      <c r="UGA37"/>
      <c r="UGB37"/>
      <c r="UGC37"/>
      <c r="UGD37"/>
      <c r="UGE37"/>
      <c r="UGF37"/>
      <c r="UGG37"/>
      <c r="UGH37"/>
      <c r="UGI37"/>
      <c r="UGJ37"/>
      <c r="UGK37"/>
      <c r="UGL37"/>
      <c r="UGM37"/>
      <c r="UGN37"/>
      <c r="UGO37"/>
      <c r="UGP37"/>
      <c r="UGQ37"/>
      <c r="UGR37"/>
      <c r="UGS37"/>
      <c r="UGT37"/>
      <c r="UGU37"/>
      <c r="UGV37"/>
      <c r="UGW37"/>
      <c r="UGX37"/>
      <c r="UGY37"/>
      <c r="UGZ37"/>
      <c r="UHA37"/>
      <c r="UHB37"/>
      <c r="UHC37"/>
      <c r="UHD37"/>
      <c r="UHE37"/>
      <c r="UHF37"/>
      <c r="UHG37"/>
      <c r="UHH37"/>
      <c r="UHI37"/>
      <c r="UHJ37"/>
      <c r="UHK37"/>
      <c r="UHL37"/>
      <c r="UHM37"/>
      <c r="UHN37"/>
      <c r="UHO37"/>
      <c r="UHP37"/>
      <c r="UHQ37"/>
      <c r="UHR37"/>
      <c r="UHS37"/>
      <c r="UHT37"/>
      <c r="UHU37"/>
      <c r="UHV37"/>
      <c r="UHW37"/>
      <c r="UHX37"/>
      <c r="UHY37"/>
      <c r="UHZ37"/>
      <c r="UIA37"/>
      <c r="UIB37"/>
      <c r="UIC37"/>
      <c r="UID37"/>
      <c r="UIE37"/>
      <c r="UIF37"/>
      <c r="UIG37"/>
      <c r="UIH37"/>
      <c r="UII37"/>
      <c r="UIJ37"/>
      <c r="UIK37"/>
      <c r="UIL37"/>
      <c r="UIM37"/>
      <c r="UIN37"/>
      <c r="UIO37"/>
      <c r="UIP37"/>
      <c r="UIQ37"/>
      <c r="UIR37"/>
      <c r="UIS37"/>
      <c r="UIT37"/>
      <c r="UIU37"/>
      <c r="UIV37"/>
      <c r="UIW37"/>
      <c r="UIX37"/>
      <c r="UIY37"/>
      <c r="UIZ37"/>
      <c r="UJA37"/>
      <c r="UJB37"/>
      <c r="UJC37"/>
      <c r="UJD37"/>
      <c r="UJE37"/>
      <c r="UJF37"/>
      <c r="UJG37"/>
      <c r="UJH37"/>
      <c r="UJI37"/>
      <c r="UJJ37"/>
      <c r="UJK37"/>
      <c r="UJL37"/>
      <c r="UJM37"/>
      <c r="UJN37"/>
      <c r="UJO37"/>
      <c r="UJP37"/>
      <c r="UJQ37"/>
      <c r="UJR37"/>
      <c r="UJS37"/>
      <c r="UJT37"/>
      <c r="UJU37"/>
      <c r="UJV37"/>
      <c r="UJW37"/>
      <c r="UJX37"/>
      <c r="UJY37"/>
      <c r="UJZ37"/>
      <c r="UKA37"/>
      <c r="UKB37"/>
      <c r="UKC37"/>
      <c r="UKD37"/>
      <c r="UKE37"/>
      <c r="UKF37"/>
      <c r="UKG37"/>
      <c r="UKH37"/>
      <c r="UKI37"/>
      <c r="UKJ37"/>
      <c r="UKK37"/>
      <c r="UKL37"/>
      <c r="UKM37"/>
      <c r="UKN37"/>
      <c r="UKO37"/>
      <c r="UKP37"/>
      <c r="UKQ37"/>
      <c r="UKR37"/>
      <c r="UKS37"/>
      <c r="UKT37"/>
      <c r="UKU37"/>
      <c r="UKV37"/>
      <c r="UKW37"/>
      <c r="UKX37"/>
      <c r="UKY37"/>
      <c r="UKZ37"/>
      <c r="ULA37"/>
      <c r="ULB37"/>
      <c r="ULC37"/>
      <c r="ULD37"/>
      <c r="ULE37"/>
      <c r="ULF37"/>
      <c r="ULG37"/>
      <c r="ULH37"/>
      <c r="ULI37"/>
      <c r="ULJ37"/>
      <c r="ULK37"/>
      <c r="ULL37"/>
      <c r="ULM37"/>
      <c r="ULN37"/>
      <c r="ULO37"/>
      <c r="ULP37"/>
      <c r="ULQ37"/>
      <c r="ULR37"/>
      <c r="ULS37"/>
      <c r="ULT37"/>
      <c r="ULU37"/>
      <c r="ULV37"/>
      <c r="ULW37"/>
      <c r="ULX37"/>
      <c r="ULY37"/>
      <c r="ULZ37"/>
      <c r="UMA37"/>
      <c r="UMB37"/>
      <c r="UMC37"/>
      <c r="UMD37"/>
      <c r="UME37"/>
      <c r="UMF37"/>
      <c r="UMG37"/>
      <c r="UMH37"/>
      <c r="UMI37"/>
      <c r="UMJ37"/>
      <c r="UMK37"/>
      <c r="UML37"/>
      <c r="UMM37"/>
      <c r="UMN37"/>
      <c r="UMO37"/>
      <c r="UMP37"/>
      <c r="UMQ37"/>
      <c r="UMR37"/>
      <c r="UMS37"/>
      <c r="UMT37"/>
      <c r="UMU37"/>
      <c r="UMV37"/>
      <c r="UMW37"/>
      <c r="UMX37"/>
      <c r="UMY37"/>
      <c r="UMZ37"/>
      <c r="UNA37"/>
      <c r="UNB37"/>
      <c r="UNC37"/>
      <c r="UND37"/>
      <c r="UNE37"/>
      <c r="UNF37"/>
      <c r="UNG37"/>
      <c r="UNH37"/>
      <c r="UNI37"/>
      <c r="UNJ37"/>
      <c r="UNK37"/>
      <c r="UNL37"/>
      <c r="UNM37"/>
      <c r="UNN37"/>
      <c r="UNO37"/>
      <c r="UNP37"/>
      <c r="UNQ37"/>
      <c r="UNR37"/>
      <c r="UNS37"/>
      <c r="UNT37"/>
      <c r="UNU37"/>
      <c r="UNV37"/>
      <c r="UNW37"/>
      <c r="UNX37"/>
      <c r="UNY37"/>
      <c r="UNZ37"/>
      <c r="UOA37"/>
      <c r="UOB37"/>
      <c r="UOC37"/>
      <c r="UOD37"/>
      <c r="UOE37"/>
      <c r="UOF37"/>
      <c r="UOG37"/>
      <c r="UOH37"/>
      <c r="UOI37"/>
      <c r="UOJ37"/>
      <c r="UOK37"/>
      <c r="UOL37"/>
      <c r="UOM37"/>
      <c r="UON37"/>
      <c r="UOO37"/>
      <c r="UOP37"/>
      <c r="UOQ37"/>
      <c r="UOR37"/>
      <c r="UOS37"/>
      <c r="UOT37"/>
      <c r="UOU37"/>
      <c r="UOV37"/>
      <c r="UOW37"/>
      <c r="UOX37"/>
      <c r="UOY37"/>
      <c r="UOZ37"/>
      <c r="UPA37"/>
      <c r="UPB37"/>
      <c r="UPC37"/>
      <c r="UPD37"/>
      <c r="UPE37"/>
      <c r="UPF37"/>
      <c r="UPG37"/>
      <c r="UPH37"/>
      <c r="UPI37"/>
      <c r="UPJ37"/>
      <c r="UPK37"/>
      <c r="UPL37"/>
      <c r="UPM37"/>
      <c r="UPN37"/>
      <c r="UPO37"/>
      <c r="UPP37"/>
      <c r="UPQ37"/>
      <c r="UPR37"/>
      <c r="UPS37"/>
      <c r="UPT37"/>
      <c r="UPU37"/>
      <c r="UPV37"/>
      <c r="UPW37"/>
      <c r="UPX37"/>
      <c r="UPY37"/>
      <c r="UPZ37"/>
      <c r="UQA37"/>
      <c r="UQB37"/>
      <c r="UQC37"/>
      <c r="UQD37"/>
      <c r="UQE37"/>
      <c r="UQF37"/>
      <c r="UQG37"/>
      <c r="UQH37"/>
      <c r="UQI37"/>
      <c r="UQJ37"/>
      <c r="UQK37"/>
      <c r="UQL37"/>
      <c r="UQM37"/>
      <c r="UQN37"/>
      <c r="UQO37"/>
      <c r="UQP37"/>
      <c r="UQQ37"/>
      <c r="UQR37"/>
      <c r="UQS37"/>
      <c r="UQT37"/>
      <c r="UQU37"/>
      <c r="UQV37"/>
      <c r="UQW37"/>
      <c r="UQX37"/>
      <c r="UQY37"/>
      <c r="UQZ37"/>
      <c r="URA37"/>
      <c r="URB37"/>
      <c r="URC37"/>
      <c r="URD37"/>
      <c r="URE37"/>
      <c r="URF37"/>
      <c r="URG37"/>
      <c r="URH37"/>
      <c r="URI37"/>
      <c r="URJ37"/>
      <c r="URK37"/>
      <c r="URL37"/>
      <c r="URM37"/>
      <c r="URN37"/>
      <c r="URO37"/>
      <c r="URP37"/>
      <c r="URQ37"/>
      <c r="URR37"/>
      <c r="URS37"/>
      <c r="URT37"/>
      <c r="URU37"/>
      <c r="URV37"/>
      <c r="URW37"/>
      <c r="URX37"/>
      <c r="URY37"/>
      <c r="URZ37"/>
      <c r="USA37"/>
      <c r="USB37"/>
      <c r="USC37"/>
      <c r="USD37"/>
      <c r="USE37"/>
      <c r="USF37"/>
      <c r="USG37"/>
      <c r="USH37"/>
      <c r="USI37"/>
      <c r="USJ37"/>
      <c r="USK37"/>
      <c r="USL37"/>
      <c r="USM37"/>
      <c r="USN37"/>
      <c r="USO37"/>
      <c r="USP37"/>
      <c r="USQ37"/>
      <c r="USR37"/>
      <c r="USS37"/>
      <c r="UST37"/>
      <c r="USU37"/>
      <c r="USV37"/>
      <c r="USW37"/>
      <c r="USX37"/>
      <c r="USY37"/>
      <c r="USZ37"/>
      <c r="UTA37"/>
      <c r="UTB37"/>
      <c r="UTC37"/>
      <c r="UTD37"/>
      <c r="UTE37"/>
      <c r="UTF37"/>
      <c r="UTG37"/>
      <c r="UTH37"/>
      <c r="UTI37"/>
      <c r="UTJ37"/>
      <c r="UTK37"/>
      <c r="UTL37"/>
      <c r="UTM37"/>
      <c r="UTN37"/>
      <c r="UTO37"/>
      <c r="UTP37"/>
      <c r="UTQ37"/>
      <c r="UTR37"/>
      <c r="UTS37"/>
      <c r="UTT37"/>
      <c r="UTU37"/>
      <c r="UTV37"/>
      <c r="UTW37"/>
      <c r="UTX37"/>
      <c r="UTY37"/>
      <c r="UTZ37"/>
      <c r="UUA37"/>
      <c r="UUB37"/>
      <c r="UUC37"/>
      <c r="UUD37"/>
      <c r="UUE37"/>
      <c r="UUF37"/>
      <c r="UUG37"/>
      <c r="UUH37"/>
      <c r="UUI37"/>
      <c r="UUJ37"/>
      <c r="UUK37"/>
      <c r="UUL37"/>
      <c r="UUM37"/>
      <c r="UUN37"/>
      <c r="UUO37"/>
      <c r="UUP37"/>
      <c r="UUQ37"/>
      <c r="UUR37"/>
      <c r="UUS37"/>
      <c r="UUT37"/>
      <c r="UUU37"/>
      <c r="UUV37"/>
      <c r="UUW37"/>
      <c r="UUX37"/>
      <c r="UUY37"/>
      <c r="UUZ37"/>
      <c r="UVA37"/>
      <c r="UVB37"/>
      <c r="UVC37"/>
      <c r="UVD37"/>
      <c r="UVE37"/>
      <c r="UVF37"/>
      <c r="UVG37"/>
      <c r="UVH37"/>
      <c r="UVI37"/>
      <c r="UVJ37"/>
      <c r="UVK37"/>
      <c r="UVL37"/>
      <c r="UVM37"/>
      <c r="UVN37"/>
      <c r="UVO37"/>
      <c r="UVP37"/>
      <c r="UVQ37"/>
      <c r="UVR37"/>
      <c r="UVS37"/>
      <c r="UVT37"/>
      <c r="UVU37"/>
      <c r="UVV37"/>
      <c r="UVW37"/>
      <c r="UVX37"/>
      <c r="UVY37"/>
      <c r="UVZ37"/>
      <c r="UWA37"/>
      <c r="UWB37"/>
      <c r="UWC37"/>
      <c r="UWD37"/>
      <c r="UWE37"/>
      <c r="UWF37"/>
      <c r="UWG37"/>
      <c r="UWH37"/>
      <c r="UWI37"/>
      <c r="UWJ37"/>
      <c r="UWK37"/>
      <c r="UWL37"/>
      <c r="UWM37"/>
      <c r="UWN37"/>
      <c r="UWO37"/>
      <c r="UWP37"/>
      <c r="UWQ37"/>
      <c r="UWR37"/>
      <c r="UWS37"/>
      <c r="UWT37"/>
      <c r="UWU37"/>
      <c r="UWV37"/>
      <c r="UWW37"/>
      <c r="UWX37"/>
      <c r="UWY37"/>
      <c r="UWZ37"/>
      <c r="UXA37"/>
      <c r="UXB37"/>
      <c r="UXC37"/>
      <c r="UXD37"/>
      <c r="UXE37"/>
      <c r="UXF37"/>
      <c r="UXG37"/>
      <c r="UXH37"/>
      <c r="UXI37"/>
      <c r="UXJ37"/>
      <c r="UXK37"/>
      <c r="UXL37"/>
      <c r="UXM37"/>
      <c r="UXN37"/>
      <c r="UXO37"/>
      <c r="UXP37"/>
      <c r="UXQ37"/>
      <c r="UXR37"/>
      <c r="UXS37"/>
      <c r="UXT37"/>
      <c r="UXU37"/>
      <c r="UXV37"/>
      <c r="UXW37"/>
      <c r="UXX37"/>
      <c r="UXY37"/>
      <c r="UXZ37"/>
      <c r="UYA37"/>
      <c r="UYB37"/>
      <c r="UYC37"/>
      <c r="UYD37"/>
      <c r="UYE37"/>
      <c r="UYF37"/>
      <c r="UYG37"/>
      <c r="UYH37"/>
      <c r="UYI37"/>
      <c r="UYJ37"/>
      <c r="UYK37"/>
      <c r="UYL37"/>
      <c r="UYM37"/>
      <c r="UYN37"/>
      <c r="UYO37"/>
      <c r="UYP37"/>
      <c r="UYQ37"/>
      <c r="UYR37"/>
      <c r="UYS37"/>
      <c r="UYT37"/>
      <c r="UYU37"/>
      <c r="UYV37"/>
      <c r="UYW37"/>
      <c r="UYX37"/>
      <c r="UYY37"/>
      <c r="UYZ37"/>
      <c r="UZA37"/>
      <c r="UZB37"/>
      <c r="UZC37"/>
      <c r="UZD37"/>
      <c r="UZE37"/>
      <c r="UZF37"/>
      <c r="UZG37"/>
      <c r="UZH37"/>
      <c r="UZI37"/>
      <c r="UZJ37"/>
      <c r="UZK37"/>
      <c r="UZL37"/>
      <c r="UZM37"/>
      <c r="UZN37"/>
      <c r="UZO37"/>
      <c r="UZP37"/>
      <c r="UZQ37"/>
      <c r="UZR37"/>
      <c r="UZS37"/>
      <c r="UZT37"/>
      <c r="UZU37"/>
      <c r="UZV37"/>
      <c r="UZW37"/>
      <c r="UZX37"/>
      <c r="UZY37"/>
      <c r="UZZ37"/>
      <c r="VAA37"/>
      <c r="VAB37"/>
      <c r="VAC37"/>
      <c r="VAD37"/>
      <c r="VAE37"/>
      <c r="VAF37"/>
      <c r="VAG37"/>
      <c r="VAH37"/>
      <c r="VAI37"/>
      <c r="VAJ37"/>
      <c r="VAK37"/>
      <c r="VAL37"/>
      <c r="VAM37"/>
      <c r="VAN37"/>
      <c r="VAO37"/>
      <c r="VAP37"/>
      <c r="VAQ37"/>
      <c r="VAR37"/>
      <c r="VAS37"/>
      <c r="VAT37"/>
      <c r="VAU37"/>
      <c r="VAV37"/>
      <c r="VAW37"/>
      <c r="VAX37"/>
      <c r="VAY37"/>
      <c r="VAZ37"/>
      <c r="VBA37"/>
      <c r="VBB37"/>
      <c r="VBC37"/>
      <c r="VBD37"/>
      <c r="VBE37"/>
      <c r="VBF37"/>
      <c r="VBG37"/>
      <c r="VBH37"/>
      <c r="VBI37"/>
      <c r="VBJ37"/>
      <c r="VBK37"/>
      <c r="VBL37"/>
      <c r="VBM37"/>
      <c r="VBN37"/>
      <c r="VBO37"/>
      <c r="VBP37"/>
      <c r="VBQ37"/>
      <c r="VBR37"/>
      <c r="VBS37"/>
      <c r="VBT37"/>
      <c r="VBU37"/>
      <c r="VBV37"/>
      <c r="VBW37"/>
      <c r="VBX37"/>
      <c r="VBY37"/>
      <c r="VBZ37"/>
      <c r="VCA37"/>
      <c r="VCB37"/>
      <c r="VCC37"/>
      <c r="VCD37"/>
      <c r="VCE37"/>
      <c r="VCF37"/>
      <c r="VCG37"/>
      <c r="VCH37"/>
      <c r="VCI37"/>
      <c r="VCJ37"/>
      <c r="VCK37"/>
      <c r="VCL37"/>
      <c r="VCM37"/>
      <c r="VCN37"/>
      <c r="VCO37"/>
      <c r="VCP37"/>
      <c r="VCQ37"/>
      <c r="VCR37"/>
      <c r="VCS37"/>
      <c r="VCT37"/>
      <c r="VCU37"/>
      <c r="VCV37"/>
      <c r="VCW37"/>
      <c r="VCX37"/>
      <c r="VCY37"/>
      <c r="VCZ37"/>
      <c r="VDA37"/>
      <c r="VDB37"/>
      <c r="VDC37"/>
      <c r="VDD37"/>
      <c r="VDE37"/>
      <c r="VDF37"/>
      <c r="VDG37"/>
      <c r="VDH37"/>
      <c r="VDI37"/>
      <c r="VDJ37"/>
      <c r="VDK37"/>
      <c r="VDL37"/>
      <c r="VDM37"/>
      <c r="VDN37"/>
      <c r="VDO37"/>
      <c r="VDP37"/>
      <c r="VDQ37"/>
      <c r="VDR37"/>
      <c r="VDS37"/>
      <c r="VDT37"/>
      <c r="VDU37"/>
      <c r="VDV37"/>
      <c r="VDW37"/>
      <c r="VDX37"/>
      <c r="VDY37"/>
      <c r="VDZ37"/>
      <c r="VEA37"/>
      <c r="VEB37"/>
      <c r="VEC37"/>
      <c r="VED37"/>
      <c r="VEE37"/>
      <c r="VEF37"/>
      <c r="VEG37"/>
      <c r="VEH37"/>
      <c r="VEI37"/>
      <c r="VEJ37"/>
      <c r="VEK37"/>
      <c r="VEL37"/>
      <c r="VEM37"/>
      <c r="VEN37"/>
      <c r="VEO37"/>
      <c r="VEP37"/>
      <c r="VEQ37"/>
      <c r="VER37"/>
      <c r="VES37"/>
      <c r="VET37"/>
      <c r="VEU37"/>
      <c r="VEV37"/>
      <c r="VEW37"/>
      <c r="VEX37"/>
      <c r="VEY37"/>
      <c r="VEZ37"/>
      <c r="VFA37"/>
      <c r="VFB37"/>
      <c r="VFC37"/>
      <c r="VFD37"/>
      <c r="VFE37"/>
      <c r="VFF37"/>
      <c r="VFG37"/>
      <c r="VFH37"/>
      <c r="VFI37"/>
      <c r="VFJ37"/>
      <c r="VFK37"/>
      <c r="VFL37"/>
      <c r="VFM37"/>
      <c r="VFN37"/>
      <c r="VFO37"/>
      <c r="VFP37"/>
      <c r="VFQ37"/>
      <c r="VFR37"/>
      <c r="VFS37"/>
      <c r="VFT37"/>
      <c r="VFU37"/>
      <c r="VFV37"/>
      <c r="VFW37"/>
      <c r="VFX37"/>
      <c r="VFY37"/>
      <c r="VFZ37"/>
      <c r="VGA37"/>
      <c r="VGB37"/>
      <c r="VGC37"/>
      <c r="VGD37"/>
      <c r="VGE37"/>
      <c r="VGF37"/>
      <c r="VGG37"/>
      <c r="VGH37"/>
      <c r="VGI37"/>
      <c r="VGJ37"/>
      <c r="VGK37"/>
      <c r="VGL37"/>
      <c r="VGM37"/>
      <c r="VGN37"/>
      <c r="VGO37"/>
      <c r="VGP37"/>
      <c r="VGQ37"/>
      <c r="VGR37"/>
      <c r="VGS37"/>
      <c r="VGT37"/>
      <c r="VGU37"/>
      <c r="VGV37"/>
      <c r="VGW37"/>
      <c r="VGX37"/>
      <c r="VGY37"/>
      <c r="VGZ37"/>
      <c r="VHA37"/>
      <c r="VHB37"/>
      <c r="VHC37"/>
      <c r="VHD37"/>
      <c r="VHE37"/>
      <c r="VHF37"/>
      <c r="VHG37"/>
      <c r="VHH37"/>
      <c r="VHI37"/>
      <c r="VHJ37"/>
      <c r="VHK37"/>
      <c r="VHL37"/>
      <c r="VHM37"/>
      <c r="VHN37"/>
      <c r="VHO37"/>
      <c r="VHP37"/>
      <c r="VHQ37"/>
      <c r="VHR37"/>
      <c r="VHS37"/>
      <c r="VHT37"/>
      <c r="VHU37"/>
      <c r="VHV37"/>
      <c r="VHW37"/>
      <c r="VHX37"/>
      <c r="VHY37"/>
      <c r="VHZ37"/>
      <c r="VIA37"/>
      <c r="VIB37"/>
      <c r="VIC37"/>
      <c r="VID37"/>
      <c r="VIE37"/>
      <c r="VIF37"/>
      <c r="VIG37"/>
      <c r="VIH37"/>
      <c r="VII37"/>
      <c r="VIJ37"/>
      <c r="VIK37"/>
      <c r="VIL37"/>
      <c r="VIM37"/>
      <c r="VIN37"/>
      <c r="VIO37"/>
      <c r="VIP37"/>
      <c r="VIQ37"/>
      <c r="VIR37"/>
      <c r="VIS37"/>
      <c r="VIT37"/>
      <c r="VIU37"/>
      <c r="VIV37"/>
      <c r="VIW37"/>
      <c r="VIX37"/>
      <c r="VIY37"/>
      <c r="VIZ37"/>
      <c r="VJA37"/>
      <c r="VJB37"/>
      <c r="VJC37"/>
      <c r="VJD37"/>
      <c r="VJE37"/>
      <c r="VJF37"/>
      <c r="VJG37"/>
      <c r="VJH37"/>
      <c r="VJI37"/>
      <c r="VJJ37"/>
      <c r="VJK37"/>
      <c r="VJL37"/>
      <c r="VJM37"/>
      <c r="VJN37"/>
      <c r="VJO37"/>
      <c r="VJP37"/>
      <c r="VJQ37"/>
      <c r="VJR37"/>
      <c r="VJS37"/>
      <c r="VJT37"/>
      <c r="VJU37"/>
      <c r="VJV37"/>
      <c r="VJW37"/>
      <c r="VJX37"/>
      <c r="VJY37"/>
      <c r="VJZ37"/>
      <c r="VKA37"/>
      <c r="VKB37"/>
      <c r="VKC37"/>
      <c r="VKD37"/>
      <c r="VKE37"/>
      <c r="VKF37"/>
      <c r="VKG37"/>
      <c r="VKH37"/>
      <c r="VKI37"/>
      <c r="VKJ37"/>
      <c r="VKK37"/>
      <c r="VKL37"/>
      <c r="VKM37"/>
      <c r="VKN37"/>
      <c r="VKO37"/>
      <c r="VKP37"/>
      <c r="VKQ37"/>
      <c r="VKR37"/>
      <c r="VKS37"/>
      <c r="VKT37"/>
      <c r="VKU37"/>
      <c r="VKV37"/>
      <c r="VKW37"/>
      <c r="VKX37"/>
      <c r="VKY37"/>
      <c r="VKZ37"/>
      <c r="VLA37"/>
      <c r="VLB37"/>
      <c r="VLC37"/>
      <c r="VLD37"/>
      <c r="VLE37"/>
      <c r="VLF37"/>
      <c r="VLG37"/>
      <c r="VLH37"/>
      <c r="VLI37"/>
      <c r="VLJ37"/>
      <c r="VLK37"/>
      <c r="VLL37"/>
      <c r="VLM37"/>
      <c r="VLN37"/>
      <c r="VLO37"/>
      <c r="VLP37"/>
      <c r="VLQ37"/>
      <c r="VLR37"/>
      <c r="VLS37"/>
      <c r="VLT37"/>
      <c r="VLU37"/>
      <c r="VLV37"/>
      <c r="VLW37"/>
      <c r="VLX37"/>
      <c r="VLY37"/>
      <c r="VLZ37"/>
      <c r="VMA37"/>
      <c r="VMB37"/>
      <c r="VMC37"/>
      <c r="VMD37"/>
      <c r="VME37"/>
      <c r="VMF37"/>
      <c r="VMG37"/>
      <c r="VMH37"/>
      <c r="VMI37"/>
      <c r="VMJ37"/>
      <c r="VMK37"/>
      <c r="VML37"/>
      <c r="VMM37"/>
      <c r="VMN37"/>
      <c r="VMO37"/>
      <c r="VMP37"/>
      <c r="VMQ37"/>
      <c r="VMR37"/>
      <c r="VMS37"/>
      <c r="VMT37"/>
      <c r="VMU37"/>
      <c r="VMV37"/>
      <c r="VMW37"/>
      <c r="VMX37"/>
      <c r="VMY37"/>
      <c r="VMZ37"/>
      <c r="VNA37"/>
      <c r="VNB37"/>
      <c r="VNC37"/>
      <c r="VND37"/>
      <c r="VNE37"/>
      <c r="VNF37"/>
      <c r="VNG37"/>
      <c r="VNH37"/>
      <c r="VNI37"/>
      <c r="VNJ37"/>
      <c r="VNK37"/>
      <c r="VNL37"/>
      <c r="VNM37"/>
      <c r="VNN37"/>
      <c r="VNO37"/>
      <c r="VNP37"/>
      <c r="VNQ37"/>
      <c r="VNR37"/>
      <c r="VNS37"/>
      <c r="VNT37"/>
      <c r="VNU37"/>
      <c r="VNV37"/>
      <c r="VNW37"/>
      <c r="VNX37"/>
      <c r="VNY37"/>
      <c r="VNZ37"/>
      <c r="VOA37"/>
      <c r="VOB37"/>
      <c r="VOC37"/>
      <c r="VOD37"/>
      <c r="VOE37"/>
      <c r="VOF37"/>
      <c r="VOG37"/>
      <c r="VOH37"/>
      <c r="VOI37"/>
      <c r="VOJ37"/>
      <c r="VOK37"/>
      <c r="VOL37"/>
      <c r="VOM37"/>
      <c r="VON37"/>
      <c r="VOO37"/>
      <c r="VOP37"/>
      <c r="VOQ37"/>
      <c r="VOR37"/>
      <c r="VOS37"/>
      <c r="VOT37"/>
      <c r="VOU37"/>
      <c r="VOV37"/>
      <c r="VOW37"/>
      <c r="VOX37"/>
      <c r="VOY37"/>
      <c r="VOZ37"/>
      <c r="VPA37"/>
      <c r="VPB37"/>
      <c r="VPC37"/>
      <c r="VPD37"/>
      <c r="VPE37"/>
      <c r="VPF37"/>
      <c r="VPG37"/>
      <c r="VPH37"/>
      <c r="VPI37"/>
      <c r="VPJ37"/>
      <c r="VPK37"/>
      <c r="VPL37"/>
      <c r="VPM37"/>
      <c r="VPN37"/>
      <c r="VPO37"/>
      <c r="VPP37"/>
      <c r="VPQ37"/>
      <c r="VPR37"/>
      <c r="VPS37"/>
      <c r="VPT37"/>
      <c r="VPU37"/>
      <c r="VPV37"/>
      <c r="VPW37"/>
      <c r="VPX37"/>
      <c r="VPY37"/>
      <c r="VPZ37"/>
      <c r="VQA37"/>
      <c r="VQB37"/>
      <c r="VQC37"/>
      <c r="VQD37"/>
      <c r="VQE37"/>
      <c r="VQF37"/>
      <c r="VQG37"/>
      <c r="VQH37"/>
      <c r="VQI37"/>
      <c r="VQJ37"/>
      <c r="VQK37"/>
      <c r="VQL37"/>
      <c r="VQM37"/>
      <c r="VQN37"/>
      <c r="VQO37"/>
      <c r="VQP37"/>
      <c r="VQQ37"/>
      <c r="VQR37"/>
      <c r="VQS37"/>
      <c r="VQT37"/>
      <c r="VQU37"/>
      <c r="VQV37"/>
      <c r="VQW37"/>
      <c r="VQX37"/>
      <c r="VQY37"/>
      <c r="VQZ37"/>
      <c r="VRA37"/>
      <c r="VRB37"/>
      <c r="VRC37"/>
      <c r="VRD37"/>
      <c r="VRE37"/>
      <c r="VRF37"/>
      <c r="VRG37"/>
      <c r="VRH37"/>
      <c r="VRI37"/>
      <c r="VRJ37"/>
      <c r="VRK37"/>
      <c r="VRL37"/>
      <c r="VRM37"/>
      <c r="VRN37"/>
      <c r="VRO37"/>
      <c r="VRP37"/>
      <c r="VRQ37"/>
      <c r="VRR37"/>
      <c r="VRS37"/>
      <c r="VRT37"/>
      <c r="VRU37"/>
      <c r="VRV37"/>
      <c r="VRW37"/>
      <c r="VRX37"/>
      <c r="VRY37"/>
      <c r="VRZ37"/>
      <c r="VSA37"/>
      <c r="VSB37"/>
      <c r="VSC37"/>
      <c r="VSD37"/>
      <c r="VSE37"/>
      <c r="VSF37"/>
      <c r="VSG37"/>
      <c r="VSH37"/>
      <c r="VSI37"/>
      <c r="VSJ37"/>
      <c r="VSK37"/>
      <c r="VSL37"/>
      <c r="VSM37"/>
      <c r="VSN37"/>
      <c r="VSO37"/>
      <c r="VSP37"/>
      <c r="VSQ37"/>
      <c r="VSR37"/>
      <c r="VSS37"/>
      <c r="VST37"/>
      <c r="VSU37"/>
      <c r="VSV37"/>
      <c r="VSW37"/>
      <c r="VSX37"/>
      <c r="VSY37"/>
      <c r="VSZ37"/>
      <c r="VTA37"/>
      <c r="VTB37"/>
      <c r="VTC37"/>
      <c r="VTD37"/>
      <c r="VTE37"/>
      <c r="VTF37"/>
      <c r="VTG37"/>
      <c r="VTH37"/>
      <c r="VTI37"/>
      <c r="VTJ37"/>
      <c r="VTK37"/>
      <c r="VTL37"/>
      <c r="VTM37"/>
      <c r="VTN37"/>
      <c r="VTO37"/>
      <c r="VTP37"/>
      <c r="VTQ37"/>
      <c r="VTR37"/>
      <c r="VTS37"/>
      <c r="VTT37"/>
      <c r="VTU37"/>
      <c r="VTV37"/>
      <c r="VTW37"/>
      <c r="VTX37"/>
      <c r="VTY37"/>
      <c r="VTZ37"/>
      <c r="VUA37"/>
      <c r="VUB37"/>
      <c r="VUC37"/>
      <c r="VUD37"/>
      <c r="VUE37"/>
      <c r="VUF37"/>
      <c r="VUG37"/>
      <c r="VUH37"/>
      <c r="VUI37"/>
      <c r="VUJ37"/>
      <c r="VUK37"/>
      <c r="VUL37"/>
      <c r="VUM37"/>
      <c r="VUN37"/>
      <c r="VUO37"/>
      <c r="VUP37"/>
      <c r="VUQ37"/>
      <c r="VUR37"/>
      <c r="VUS37"/>
      <c r="VUT37"/>
      <c r="VUU37"/>
      <c r="VUV37"/>
      <c r="VUW37"/>
      <c r="VUX37"/>
      <c r="VUY37"/>
      <c r="VUZ37"/>
      <c r="VVA37"/>
      <c r="VVB37"/>
      <c r="VVC37"/>
      <c r="VVD37"/>
      <c r="VVE37"/>
      <c r="VVF37"/>
      <c r="VVG37"/>
      <c r="VVH37"/>
      <c r="VVI37"/>
      <c r="VVJ37"/>
      <c r="VVK37"/>
      <c r="VVL37"/>
      <c r="VVM37"/>
      <c r="VVN37"/>
      <c r="VVO37"/>
      <c r="VVP37"/>
      <c r="VVQ37"/>
      <c r="VVR37"/>
      <c r="VVS37"/>
      <c r="VVT37"/>
      <c r="VVU37"/>
      <c r="VVV37"/>
      <c r="VVW37"/>
      <c r="VVX37"/>
      <c r="VVY37"/>
      <c r="VVZ37"/>
      <c r="VWA37"/>
      <c r="VWB37"/>
      <c r="VWC37"/>
      <c r="VWD37"/>
      <c r="VWE37"/>
      <c r="VWF37"/>
      <c r="VWG37"/>
      <c r="VWH37"/>
      <c r="VWI37"/>
      <c r="VWJ37"/>
      <c r="VWK37"/>
      <c r="VWL37"/>
      <c r="VWM37"/>
      <c r="VWN37"/>
      <c r="VWO37"/>
      <c r="VWP37"/>
      <c r="VWQ37"/>
      <c r="VWR37"/>
      <c r="VWS37"/>
      <c r="VWT37"/>
      <c r="VWU37"/>
      <c r="VWV37"/>
      <c r="VWW37"/>
      <c r="VWX37"/>
      <c r="VWY37"/>
      <c r="VWZ37"/>
      <c r="VXA37"/>
      <c r="VXB37"/>
      <c r="VXC37"/>
      <c r="VXD37"/>
      <c r="VXE37"/>
      <c r="VXF37"/>
      <c r="VXG37"/>
      <c r="VXH37"/>
      <c r="VXI37"/>
      <c r="VXJ37"/>
      <c r="VXK37"/>
      <c r="VXL37"/>
      <c r="VXM37"/>
      <c r="VXN37"/>
      <c r="VXO37"/>
      <c r="VXP37"/>
      <c r="VXQ37"/>
      <c r="VXR37"/>
      <c r="VXS37"/>
      <c r="VXT37"/>
      <c r="VXU37"/>
      <c r="VXV37"/>
      <c r="VXW37"/>
      <c r="VXX37"/>
      <c r="VXY37"/>
      <c r="VXZ37"/>
      <c r="VYA37"/>
      <c r="VYB37"/>
      <c r="VYC37"/>
      <c r="VYD37"/>
      <c r="VYE37"/>
      <c r="VYF37"/>
      <c r="VYG37"/>
      <c r="VYH37"/>
      <c r="VYI37"/>
      <c r="VYJ37"/>
      <c r="VYK37"/>
      <c r="VYL37"/>
      <c r="VYM37"/>
      <c r="VYN37"/>
      <c r="VYO37"/>
      <c r="VYP37"/>
      <c r="VYQ37"/>
      <c r="VYR37"/>
      <c r="VYS37"/>
      <c r="VYT37"/>
      <c r="VYU37"/>
      <c r="VYV37"/>
      <c r="VYW37"/>
      <c r="VYX37"/>
      <c r="VYY37"/>
      <c r="VYZ37"/>
      <c r="VZA37"/>
      <c r="VZB37"/>
      <c r="VZC37"/>
      <c r="VZD37"/>
      <c r="VZE37"/>
      <c r="VZF37"/>
      <c r="VZG37"/>
      <c r="VZH37"/>
      <c r="VZI37"/>
      <c r="VZJ37"/>
      <c r="VZK37"/>
      <c r="VZL37"/>
      <c r="VZM37"/>
      <c r="VZN37"/>
      <c r="VZO37"/>
      <c r="VZP37"/>
      <c r="VZQ37"/>
      <c r="VZR37"/>
      <c r="VZS37"/>
      <c r="VZT37"/>
      <c r="VZU37"/>
      <c r="VZV37"/>
      <c r="VZW37"/>
      <c r="VZX37"/>
      <c r="VZY37"/>
      <c r="VZZ37"/>
      <c r="WAA37"/>
      <c r="WAB37"/>
      <c r="WAC37"/>
      <c r="WAD37"/>
      <c r="WAE37"/>
      <c r="WAF37"/>
      <c r="WAG37"/>
      <c r="WAH37"/>
      <c r="WAI37"/>
      <c r="WAJ37"/>
      <c r="WAK37"/>
      <c r="WAL37"/>
      <c r="WAM37"/>
      <c r="WAN37"/>
      <c r="WAO37"/>
      <c r="WAP37"/>
      <c r="WAQ37"/>
      <c r="WAR37"/>
      <c r="WAS37"/>
      <c r="WAT37"/>
      <c r="WAU37"/>
      <c r="WAV37"/>
      <c r="WAW37"/>
      <c r="WAX37"/>
      <c r="WAY37"/>
      <c r="WAZ37"/>
      <c r="WBA37"/>
      <c r="WBB37"/>
      <c r="WBC37"/>
      <c r="WBD37"/>
      <c r="WBE37"/>
      <c r="WBF37"/>
      <c r="WBG37"/>
      <c r="WBH37"/>
      <c r="WBI37"/>
      <c r="WBJ37"/>
      <c r="WBK37"/>
      <c r="WBL37"/>
      <c r="WBM37"/>
      <c r="WBN37"/>
      <c r="WBO37"/>
      <c r="WBP37"/>
      <c r="WBQ37"/>
      <c r="WBR37"/>
      <c r="WBS37"/>
      <c r="WBT37"/>
      <c r="WBU37"/>
      <c r="WBV37"/>
      <c r="WBW37"/>
      <c r="WBX37"/>
      <c r="WBY37"/>
      <c r="WBZ37"/>
      <c r="WCA37"/>
      <c r="WCB37"/>
      <c r="WCC37"/>
      <c r="WCD37"/>
      <c r="WCE37"/>
      <c r="WCF37"/>
      <c r="WCG37"/>
      <c r="WCH37"/>
      <c r="WCI37"/>
      <c r="WCJ37"/>
      <c r="WCK37"/>
      <c r="WCL37"/>
      <c r="WCM37"/>
      <c r="WCN37"/>
      <c r="WCO37"/>
      <c r="WCP37"/>
      <c r="WCQ37"/>
      <c r="WCR37"/>
      <c r="WCS37"/>
      <c r="WCT37"/>
      <c r="WCU37"/>
      <c r="WCV37"/>
      <c r="WCW37"/>
      <c r="WCX37"/>
      <c r="WCY37"/>
      <c r="WCZ37"/>
      <c r="WDA37"/>
      <c r="WDB37"/>
      <c r="WDC37"/>
      <c r="WDD37"/>
      <c r="WDE37"/>
      <c r="WDF37"/>
      <c r="WDG37"/>
      <c r="WDH37"/>
      <c r="WDI37"/>
      <c r="WDJ37"/>
      <c r="WDK37"/>
      <c r="WDL37"/>
      <c r="WDM37"/>
      <c r="WDN37"/>
      <c r="WDO37"/>
      <c r="WDP37"/>
      <c r="WDQ37"/>
      <c r="WDR37"/>
      <c r="WDS37"/>
      <c r="WDT37"/>
      <c r="WDU37"/>
      <c r="WDV37"/>
      <c r="WDW37"/>
      <c r="WDX37"/>
      <c r="WDY37"/>
      <c r="WDZ37"/>
      <c r="WEA37"/>
      <c r="WEB37"/>
      <c r="WEC37"/>
      <c r="WED37"/>
      <c r="WEE37"/>
      <c r="WEF37"/>
      <c r="WEG37"/>
      <c r="WEH37"/>
      <c r="WEI37"/>
      <c r="WEJ37"/>
      <c r="WEK37"/>
      <c r="WEL37"/>
      <c r="WEM37"/>
      <c r="WEN37"/>
      <c r="WEO37"/>
      <c r="WEP37"/>
      <c r="WEQ37"/>
      <c r="WER37"/>
      <c r="WES37"/>
      <c r="WET37"/>
      <c r="WEU37"/>
      <c r="WEV37"/>
      <c r="WEW37"/>
      <c r="WEX37"/>
      <c r="WEY37"/>
      <c r="WEZ37"/>
      <c r="WFA37"/>
      <c r="WFB37"/>
      <c r="WFC37"/>
      <c r="WFD37"/>
      <c r="WFE37"/>
      <c r="WFF37"/>
      <c r="WFG37"/>
      <c r="WFH37"/>
      <c r="WFI37"/>
      <c r="WFJ37"/>
      <c r="WFK37"/>
      <c r="WFL37"/>
      <c r="WFM37"/>
      <c r="WFN37"/>
      <c r="WFO37"/>
      <c r="WFP37"/>
      <c r="WFQ37"/>
      <c r="WFR37"/>
      <c r="WFS37"/>
      <c r="WFT37"/>
      <c r="WFU37"/>
      <c r="WFV37"/>
      <c r="WFW37"/>
      <c r="WFX37"/>
      <c r="WFY37"/>
      <c r="WFZ37"/>
      <c r="WGA37"/>
      <c r="WGB37"/>
      <c r="WGC37"/>
      <c r="WGD37"/>
      <c r="WGE37"/>
      <c r="WGF37"/>
      <c r="WGG37"/>
      <c r="WGH37"/>
      <c r="WGI37"/>
      <c r="WGJ37"/>
      <c r="WGK37"/>
      <c r="WGL37"/>
      <c r="WGM37"/>
      <c r="WGN37"/>
      <c r="WGO37"/>
      <c r="WGP37"/>
      <c r="WGQ37"/>
      <c r="WGR37"/>
      <c r="WGS37"/>
      <c r="WGT37"/>
      <c r="WGU37"/>
      <c r="WGV37"/>
      <c r="WGW37"/>
      <c r="WGX37"/>
      <c r="WGY37"/>
      <c r="WGZ37"/>
      <c r="WHA37"/>
      <c r="WHB37"/>
      <c r="WHC37"/>
      <c r="WHD37"/>
      <c r="WHE37"/>
      <c r="WHF37"/>
      <c r="WHG37"/>
      <c r="WHH37"/>
      <c r="WHI37"/>
      <c r="WHJ37"/>
      <c r="WHK37"/>
      <c r="WHL37"/>
      <c r="WHM37"/>
      <c r="WHN37"/>
      <c r="WHO37"/>
      <c r="WHP37"/>
      <c r="WHQ37"/>
      <c r="WHR37"/>
      <c r="WHS37"/>
      <c r="WHT37"/>
      <c r="WHU37"/>
      <c r="WHV37"/>
      <c r="WHW37"/>
      <c r="WHX37"/>
      <c r="WHY37"/>
      <c r="WHZ37"/>
      <c r="WIA37"/>
      <c r="WIB37"/>
      <c r="WIC37"/>
      <c r="WID37"/>
      <c r="WIE37"/>
      <c r="WIF37"/>
      <c r="WIG37"/>
      <c r="WIH37"/>
      <c r="WII37"/>
      <c r="WIJ37"/>
      <c r="WIK37"/>
      <c r="WIL37"/>
      <c r="WIM37"/>
      <c r="WIN37"/>
      <c r="WIO37"/>
      <c r="WIP37"/>
      <c r="WIQ37"/>
      <c r="WIR37"/>
      <c r="WIS37"/>
      <c r="WIT37"/>
      <c r="WIU37"/>
      <c r="WIV37"/>
      <c r="WIW37"/>
      <c r="WIX37"/>
      <c r="WIY37"/>
      <c r="WIZ37"/>
      <c r="WJA37"/>
      <c r="WJB37"/>
      <c r="WJC37"/>
      <c r="WJD37"/>
      <c r="WJE37"/>
      <c r="WJF37"/>
      <c r="WJG37"/>
      <c r="WJH37"/>
      <c r="WJI37"/>
      <c r="WJJ37"/>
      <c r="WJK37"/>
      <c r="WJL37"/>
      <c r="WJM37"/>
      <c r="WJN37"/>
      <c r="WJO37"/>
      <c r="WJP37"/>
      <c r="WJQ37"/>
      <c r="WJR37"/>
      <c r="WJS37"/>
      <c r="WJT37"/>
      <c r="WJU37"/>
      <c r="WJV37"/>
      <c r="WJW37"/>
      <c r="WJX37"/>
      <c r="WJY37"/>
      <c r="WJZ37"/>
      <c r="WKA37"/>
      <c r="WKB37"/>
      <c r="WKC37"/>
      <c r="WKD37"/>
      <c r="WKE37"/>
      <c r="WKF37"/>
      <c r="WKG37"/>
      <c r="WKH37"/>
      <c r="WKI37"/>
      <c r="WKJ37"/>
      <c r="WKK37"/>
      <c r="WKL37"/>
      <c r="WKM37"/>
      <c r="WKN37"/>
      <c r="WKO37"/>
      <c r="WKP37"/>
      <c r="WKQ37"/>
      <c r="WKR37"/>
      <c r="WKS37"/>
      <c r="WKT37"/>
      <c r="WKU37"/>
      <c r="WKV37"/>
      <c r="WKW37"/>
      <c r="WKX37"/>
      <c r="WKY37"/>
      <c r="WKZ37"/>
      <c r="WLA37"/>
      <c r="WLB37"/>
      <c r="WLC37"/>
      <c r="WLD37"/>
      <c r="WLE37"/>
      <c r="WLF37"/>
      <c r="WLG37"/>
      <c r="WLH37"/>
      <c r="WLI37"/>
      <c r="WLJ37"/>
      <c r="WLK37"/>
      <c r="WLL37"/>
      <c r="WLM37"/>
      <c r="WLN37"/>
      <c r="WLO37"/>
      <c r="WLP37"/>
      <c r="WLQ37"/>
      <c r="WLR37"/>
      <c r="WLS37"/>
      <c r="WLT37"/>
      <c r="WLU37"/>
      <c r="WLV37"/>
      <c r="WLW37"/>
      <c r="WLX37"/>
      <c r="WLY37"/>
      <c r="WLZ37"/>
      <c r="WMA37"/>
      <c r="WMB37"/>
      <c r="WMC37"/>
      <c r="WMD37"/>
      <c r="WME37"/>
      <c r="WMF37"/>
      <c r="WMG37"/>
      <c r="WMH37"/>
      <c r="WMI37"/>
      <c r="WMJ37"/>
      <c r="WMK37"/>
      <c r="WML37"/>
      <c r="WMM37"/>
      <c r="WMN37"/>
      <c r="WMO37"/>
      <c r="WMP37"/>
      <c r="WMQ37"/>
      <c r="WMR37"/>
      <c r="WMS37"/>
      <c r="WMT37"/>
      <c r="WMU37"/>
      <c r="WMV37"/>
      <c r="WMW37"/>
      <c r="WMX37"/>
      <c r="WMY37"/>
      <c r="WMZ37"/>
      <c r="WNA37"/>
      <c r="WNB37"/>
      <c r="WNC37"/>
      <c r="WND37"/>
      <c r="WNE37"/>
      <c r="WNF37"/>
      <c r="WNG37"/>
      <c r="WNH37"/>
      <c r="WNI37"/>
      <c r="WNJ37"/>
      <c r="WNK37"/>
      <c r="WNL37"/>
      <c r="WNM37"/>
      <c r="WNN37"/>
      <c r="WNO37"/>
      <c r="WNP37"/>
      <c r="WNQ37"/>
      <c r="WNR37"/>
      <c r="WNS37"/>
      <c r="WNT37"/>
      <c r="WNU37"/>
      <c r="WNV37"/>
      <c r="WNW37"/>
      <c r="WNX37"/>
      <c r="WNY37"/>
      <c r="WNZ37"/>
      <c r="WOA37"/>
      <c r="WOB37"/>
      <c r="WOC37"/>
      <c r="WOD37"/>
      <c r="WOE37"/>
      <c r="WOF37"/>
      <c r="WOG37"/>
      <c r="WOH37"/>
      <c r="WOI37"/>
      <c r="WOJ37"/>
      <c r="WOK37"/>
      <c r="WOL37"/>
      <c r="WOM37"/>
      <c r="WON37"/>
      <c r="WOO37"/>
      <c r="WOP37"/>
      <c r="WOQ37"/>
      <c r="WOR37"/>
      <c r="WOS37"/>
      <c r="WOT37"/>
      <c r="WOU37"/>
      <c r="WOV37"/>
      <c r="WOW37"/>
      <c r="WOX37"/>
      <c r="WOY37"/>
      <c r="WOZ37"/>
      <c r="WPA37"/>
      <c r="WPB37"/>
      <c r="WPC37"/>
      <c r="WPD37"/>
      <c r="WPE37"/>
      <c r="WPF37"/>
      <c r="WPG37"/>
      <c r="WPH37"/>
      <c r="WPI37"/>
      <c r="WPJ37"/>
      <c r="WPK37"/>
      <c r="WPL37"/>
      <c r="WPM37"/>
      <c r="WPN37"/>
      <c r="WPO37"/>
      <c r="WPP37"/>
      <c r="WPQ37"/>
      <c r="WPR37"/>
      <c r="WPS37"/>
      <c r="WPT37"/>
      <c r="WPU37"/>
      <c r="WPV37"/>
      <c r="WPW37"/>
      <c r="WPX37"/>
      <c r="WPY37"/>
      <c r="WPZ37"/>
      <c r="WQA37"/>
      <c r="WQB37"/>
      <c r="WQC37"/>
      <c r="WQD37"/>
      <c r="WQE37"/>
      <c r="WQF37"/>
      <c r="WQG37"/>
      <c r="WQH37"/>
      <c r="WQI37"/>
      <c r="WQJ37"/>
      <c r="WQK37"/>
      <c r="WQL37"/>
      <c r="WQM37"/>
      <c r="WQN37"/>
      <c r="WQO37"/>
      <c r="WQP37"/>
      <c r="WQQ37"/>
      <c r="WQR37"/>
      <c r="WQS37"/>
      <c r="WQT37"/>
      <c r="WQU37"/>
      <c r="WQV37"/>
      <c r="WQW37"/>
      <c r="WQX37"/>
      <c r="WQY37"/>
      <c r="WQZ37"/>
      <c r="WRA37"/>
      <c r="WRB37"/>
      <c r="WRC37"/>
      <c r="WRD37"/>
      <c r="WRE37"/>
      <c r="WRF37"/>
      <c r="WRG37"/>
      <c r="WRH37"/>
      <c r="WRI37"/>
      <c r="WRJ37"/>
      <c r="WRK37"/>
      <c r="WRL37"/>
      <c r="WRM37"/>
      <c r="WRN37"/>
      <c r="WRO37"/>
      <c r="WRP37"/>
      <c r="WRQ37"/>
      <c r="WRR37"/>
      <c r="WRS37"/>
      <c r="WRT37"/>
      <c r="WRU37"/>
      <c r="WRV37"/>
      <c r="WRW37"/>
      <c r="WRX37"/>
      <c r="WRY37"/>
      <c r="WRZ37"/>
      <c r="WSA37"/>
      <c r="WSB37"/>
      <c r="WSC37"/>
      <c r="WSD37"/>
      <c r="WSE37"/>
      <c r="WSF37"/>
      <c r="WSG37"/>
      <c r="WSH37"/>
      <c r="WSI37"/>
      <c r="WSJ37"/>
      <c r="WSK37"/>
      <c r="WSL37"/>
      <c r="WSM37"/>
      <c r="WSN37"/>
      <c r="WSO37"/>
      <c r="WSP37"/>
      <c r="WSQ37"/>
      <c r="WSR37"/>
      <c r="WSS37"/>
      <c r="WST37"/>
      <c r="WSU37"/>
      <c r="WSV37"/>
      <c r="WSW37"/>
      <c r="WSX37"/>
      <c r="WSY37"/>
      <c r="WSZ37"/>
      <c r="WTA37"/>
      <c r="WTB37"/>
      <c r="WTC37"/>
      <c r="WTD37"/>
      <c r="WTE37"/>
      <c r="WTF37"/>
      <c r="WTG37"/>
      <c r="WTH37"/>
      <c r="WTI37"/>
      <c r="WTJ37"/>
      <c r="WTK37"/>
      <c r="WTL37"/>
      <c r="WTM37"/>
      <c r="WTN37"/>
      <c r="WTO37"/>
      <c r="WTP37"/>
      <c r="WTQ37"/>
      <c r="WTR37"/>
      <c r="WTS37"/>
      <c r="WTT37"/>
      <c r="WTU37"/>
      <c r="WTV37"/>
      <c r="WTW37"/>
      <c r="WTX37"/>
      <c r="WTY37"/>
      <c r="WTZ37"/>
      <c r="WUA37"/>
      <c r="WUB37"/>
      <c r="WUC37"/>
      <c r="WUD37"/>
      <c r="WUE37"/>
      <c r="WUF37"/>
      <c r="WUG37"/>
      <c r="WUH37"/>
      <c r="WUI37"/>
      <c r="WUJ37"/>
      <c r="WUK37"/>
      <c r="WUL37"/>
      <c r="WUM37"/>
      <c r="WUN37"/>
      <c r="WUO37"/>
      <c r="WUP37"/>
      <c r="WUQ37"/>
      <c r="WUR37"/>
      <c r="WUS37"/>
      <c r="WUT37"/>
      <c r="WUU37"/>
      <c r="WUV37"/>
      <c r="WUW37"/>
      <c r="WUX37"/>
      <c r="WUY37"/>
      <c r="WUZ37"/>
      <c r="WVA37"/>
      <c r="WVB37"/>
      <c r="WVC37"/>
      <c r="WVD37"/>
      <c r="WVE37"/>
      <c r="WVF37"/>
      <c r="WVG37"/>
      <c r="WVH37"/>
      <c r="WVI37"/>
      <c r="WVJ37"/>
      <c r="WVK37"/>
      <c r="WVL37"/>
      <c r="WVM37"/>
      <c r="WVN37"/>
      <c r="WVO37"/>
      <c r="WVP37"/>
      <c r="WVQ37"/>
      <c r="WVR37"/>
      <c r="WVS37"/>
      <c r="WVT37"/>
      <c r="WVU37"/>
      <c r="WVV37"/>
      <c r="WVW37"/>
      <c r="WVX37"/>
      <c r="WVY37"/>
      <c r="WVZ37"/>
      <c r="WWA37"/>
      <c r="WWB37"/>
      <c r="WWC37"/>
      <c r="WWD37"/>
      <c r="WWE37"/>
      <c r="WWF37"/>
      <c r="WWG37"/>
      <c r="WWH37"/>
      <c r="WWI37"/>
      <c r="WWJ37"/>
      <c r="WWK37"/>
      <c r="WWL37"/>
      <c r="WWM37"/>
      <c r="WWN37"/>
      <c r="WWO37"/>
      <c r="WWP37"/>
      <c r="WWQ37"/>
      <c r="WWR37"/>
      <c r="WWS37"/>
      <c r="WWT37"/>
      <c r="WWU37"/>
      <c r="WWV37"/>
      <c r="WWW37"/>
      <c r="WWX37"/>
      <c r="WWY37"/>
      <c r="WWZ37"/>
      <c r="WXA37"/>
      <c r="WXB37"/>
      <c r="WXC37"/>
      <c r="WXD37"/>
      <c r="WXE37"/>
      <c r="WXF37"/>
      <c r="WXG37"/>
      <c r="WXH37"/>
      <c r="WXI37"/>
      <c r="WXJ37"/>
      <c r="WXK37"/>
      <c r="WXL37"/>
      <c r="WXM37"/>
      <c r="WXN37"/>
      <c r="WXO37"/>
      <c r="WXP37"/>
      <c r="WXQ37"/>
      <c r="WXR37"/>
      <c r="WXS37"/>
      <c r="WXT37"/>
      <c r="WXU37"/>
      <c r="WXV37"/>
      <c r="WXW37"/>
      <c r="WXX37"/>
      <c r="WXY37"/>
      <c r="WXZ37"/>
      <c r="WYA37"/>
      <c r="WYB37"/>
      <c r="WYC37"/>
      <c r="WYD37"/>
      <c r="WYE37"/>
      <c r="WYF37"/>
      <c r="WYG37"/>
      <c r="WYH37"/>
      <c r="WYI37"/>
      <c r="WYJ37"/>
      <c r="WYK37"/>
      <c r="WYL37"/>
      <c r="WYM37"/>
      <c r="WYN37"/>
      <c r="WYO37"/>
      <c r="WYP37"/>
      <c r="WYQ37"/>
      <c r="WYR37"/>
      <c r="WYS37"/>
      <c r="WYT37"/>
      <c r="WYU37"/>
      <c r="WYV37"/>
      <c r="WYW37"/>
      <c r="WYX37"/>
      <c r="WYY37"/>
      <c r="WYZ37"/>
      <c r="WZA37"/>
      <c r="WZB37"/>
      <c r="WZC37"/>
      <c r="WZD37"/>
      <c r="WZE37"/>
      <c r="WZF37"/>
      <c r="WZG37"/>
      <c r="WZH37"/>
      <c r="WZI37"/>
      <c r="WZJ37"/>
      <c r="WZK37"/>
      <c r="WZL37"/>
      <c r="WZM37"/>
      <c r="WZN37"/>
      <c r="WZO37"/>
      <c r="WZP37"/>
      <c r="WZQ37"/>
      <c r="WZR37"/>
      <c r="WZS37"/>
      <c r="WZT37"/>
      <c r="WZU37"/>
      <c r="WZV37"/>
      <c r="WZW37"/>
      <c r="WZX37"/>
      <c r="WZY37"/>
      <c r="WZZ37"/>
      <c r="XAA37"/>
      <c r="XAB37"/>
      <c r="XAC37"/>
      <c r="XAD37"/>
      <c r="XAE37"/>
      <c r="XAF37"/>
      <c r="XAG37"/>
      <c r="XAH37"/>
      <c r="XAI37"/>
      <c r="XAJ37"/>
      <c r="XAK37"/>
      <c r="XAL37"/>
      <c r="XAM37"/>
      <c r="XAN37"/>
      <c r="XAO37"/>
      <c r="XAP37"/>
      <c r="XAQ37"/>
      <c r="XAR37"/>
      <c r="XAS37"/>
      <c r="XAT37"/>
      <c r="XAU37"/>
      <c r="XAV37"/>
      <c r="XAW37"/>
      <c r="XAX37"/>
      <c r="XAY37"/>
      <c r="XAZ37"/>
      <c r="XBA37"/>
      <c r="XBB37"/>
      <c r="XBC37"/>
      <c r="XBD37"/>
      <c r="XBE37"/>
      <c r="XBF37"/>
      <c r="XBG37"/>
      <c r="XBH37"/>
      <c r="XBI37"/>
      <c r="XBJ37"/>
      <c r="XBK37"/>
      <c r="XBL37"/>
      <c r="XBM37"/>
      <c r="XBN37"/>
      <c r="XBO37"/>
      <c r="XBP37"/>
      <c r="XBQ37"/>
      <c r="XBR37"/>
      <c r="XBS37"/>
      <c r="XBT37"/>
      <c r="XBU37"/>
      <c r="XBV37"/>
      <c r="XBW37"/>
      <c r="XBX37"/>
      <c r="XBY37"/>
      <c r="XBZ37"/>
      <c r="XCA37"/>
      <c r="XCB37"/>
      <c r="XCC37"/>
      <c r="XCD37"/>
      <c r="XCE37"/>
      <c r="XCF37"/>
      <c r="XCG37"/>
      <c r="XCH37"/>
      <c r="XCI37"/>
      <c r="XCJ37"/>
      <c r="XCK37"/>
      <c r="XCL37"/>
      <c r="XCM37"/>
      <c r="XCN37"/>
      <c r="XCO37"/>
      <c r="XCP37"/>
      <c r="XCQ37"/>
      <c r="XCR37"/>
      <c r="XCS37"/>
      <c r="XCT37"/>
      <c r="XCU37"/>
      <c r="XCV37"/>
      <c r="XCW37"/>
      <c r="XCX37"/>
      <c r="XCY37"/>
      <c r="XCZ37"/>
      <c r="XDA37"/>
      <c r="XDB37"/>
      <c r="XDC37"/>
      <c r="XDD37"/>
      <c r="XDE37"/>
      <c r="XDF37"/>
      <c r="XDG37"/>
      <c r="XDH37"/>
      <c r="XDI37"/>
      <c r="XDJ37"/>
      <c r="XDK37"/>
      <c r="XDL37"/>
      <c r="XDM37"/>
      <c r="XDN37"/>
      <c r="XDO37"/>
      <c r="XDP37"/>
      <c r="XDQ37"/>
      <c r="XDR37"/>
      <c r="XDS37"/>
      <c r="XDT37"/>
      <c r="XDU37"/>
      <c r="XDV37"/>
      <c r="XDW37"/>
      <c r="XDX37"/>
      <c r="XDY37"/>
      <c r="XDZ37"/>
      <c r="XEA37"/>
      <c r="XEB37"/>
      <c r="XEC37"/>
      <c r="XED37"/>
      <c r="XEE37"/>
      <c r="XEF37"/>
      <c r="XEG37"/>
      <c r="XEH37"/>
      <c r="XEI37"/>
      <c r="XEJ37"/>
      <c r="XEK37"/>
      <c r="XEL37"/>
      <c r="XEM37"/>
      <c r="XEN37"/>
      <c r="XEO37"/>
      <c r="XEP37"/>
      <c r="XEQ37"/>
      <c r="XER37"/>
      <c r="XES37"/>
      <c r="XET37"/>
      <c r="XEU37"/>
      <c r="XEV37"/>
      <c r="XEW37"/>
      <c r="XEX37"/>
      <c r="XEY37"/>
      <c r="XEZ37"/>
      <c r="XFA37"/>
      <c r="XFB37"/>
      <c r="XFC37"/>
      <c r="XFD37"/>
    </row>
    <row r="38" spans="1:16384" ht="15" customHeight="1" x14ac:dyDescent="0.25">
      <c r="B38" s="489" t="s">
        <v>229</v>
      </c>
      <c r="C38" s="490"/>
      <c r="D38" s="486" t="s">
        <v>236</v>
      </c>
      <c r="E38" s="487"/>
      <c r="F38" s="487"/>
      <c r="G38" s="488"/>
      <c r="H38" s="23"/>
    </row>
    <row r="39" spans="1:16384" ht="15" customHeight="1" x14ac:dyDescent="0.25">
      <c r="B39" s="478" t="s">
        <v>6</v>
      </c>
      <c r="C39" s="361" t="s">
        <v>152</v>
      </c>
      <c r="D39" s="407" t="s">
        <v>185</v>
      </c>
      <c r="E39" s="471">
        <v>0</v>
      </c>
      <c r="F39" s="471"/>
      <c r="G39" s="472"/>
    </row>
    <row r="40" spans="1:16384" ht="15" customHeight="1" x14ac:dyDescent="0.25">
      <c r="B40" s="479"/>
      <c r="C40" s="361" t="s">
        <v>74</v>
      </c>
      <c r="D40" s="407" t="s">
        <v>185</v>
      </c>
      <c r="E40" s="471">
        <v>0</v>
      </c>
      <c r="F40" s="471"/>
      <c r="G40" s="472"/>
    </row>
    <row r="41" spans="1:16384" ht="15" customHeight="1" x14ac:dyDescent="0.25">
      <c r="B41" s="480"/>
      <c r="C41" s="361" t="s">
        <v>96</v>
      </c>
      <c r="D41" s="407" t="s">
        <v>185</v>
      </c>
      <c r="E41" s="471">
        <v>0</v>
      </c>
      <c r="F41" s="471"/>
      <c r="G41" s="472"/>
    </row>
    <row r="42" spans="1:16384" ht="15" customHeight="1" x14ac:dyDescent="0.25">
      <c r="B42" s="475" t="s">
        <v>151</v>
      </c>
      <c r="C42" s="361" t="s">
        <v>22</v>
      </c>
      <c r="D42" s="407" t="s">
        <v>185</v>
      </c>
      <c r="E42" s="471">
        <v>0</v>
      </c>
      <c r="F42" s="471"/>
      <c r="G42" s="472"/>
    </row>
    <row r="43" spans="1:16384" ht="15" customHeight="1" x14ac:dyDescent="0.25">
      <c r="B43" s="476"/>
      <c r="C43" s="362" t="s">
        <v>28</v>
      </c>
      <c r="D43" s="407" t="s">
        <v>185</v>
      </c>
      <c r="E43" s="471">
        <v>0</v>
      </c>
      <c r="F43" s="471"/>
      <c r="G43" s="472"/>
    </row>
    <row r="44" spans="1:16384" ht="15" customHeight="1" x14ac:dyDescent="0.25">
      <c r="B44" s="476"/>
      <c r="C44" s="362" t="s">
        <v>35</v>
      </c>
      <c r="D44" s="407" t="s">
        <v>185</v>
      </c>
      <c r="E44" s="471">
        <v>0</v>
      </c>
      <c r="F44" s="471"/>
      <c r="G44" s="472"/>
    </row>
    <row r="45" spans="1:16384" ht="15" customHeight="1" x14ac:dyDescent="0.25">
      <c r="B45" s="476"/>
      <c r="C45" s="362" t="s">
        <v>105</v>
      </c>
      <c r="D45" s="407" t="s">
        <v>185</v>
      </c>
      <c r="E45" s="471">
        <v>0</v>
      </c>
      <c r="F45" s="471"/>
      <c r="G45" s="472"/>
    </row>
    <row r="46" spans="1:16384" ht="15" customHeight="1" x14ac:dyDescent="0.25">
      <c r="B46" s="477"/>
      <c r="C46" s="362" t="s">
        <v>106</v>
      </c>
      <c r="D46" s="407" t="s">
        <v>185</v>
      </c>
      <c r="E46" s="471">
        <v>0</v>
      </c>
      <c r="F46" s="471"/>
      <c r="G46" s="472"/>
    </row>
    <row r="47" spans="1:16384" ht="15" customHeight="1" x14ac:dyDescent="0.25">
      <c r="B47" s="470" t="s">
        <v>107</v>
      </c>
      <c r="C47" s="470"/>
      <c r="D47" s="407" t="s">
        <v>185</v>
      </c>
      <c r="E47" s="471">
        <v>0</v>
      </c>
      <c r="F47" s="471"/>
      <c r="G47" s="472"/>
    </row>
    <row r="48" spans="1:16384" ht="15" customHeight="1" x14ac:dyDescent="0.25">
      <c r="B48" s="470" t="s">
        <v>70</v>
      </c>
      <c r="C48" s="470"/>
      <c r="D48" s="407" t="s">
        <v>185</v>
      </c>
      <c r="E48" s="471">
        <v>0</v>
      </c>
      <c r="F48" s="471"/>
      <c r="G48" s="472"/>
    </row>
    <row r="49" spans="2:7" ht="42.75" customHeight="1" x14ac:dyDescent="0.3">
      <c r="B49" s="468" t="s">
        <v>108</v>
      </c>
      <c r="C49" s="469"/>
      <c r="D49" s="444" t="s">
        <v>185</v>
      </c>
      <c r="E49" s="473">
        <f>SUM(E39:G48)</f>
        <v>0</v>
      </c>
      <c r="F49" s="473"/>
      <c r="G49" s="474"/>
    </row>
    <row r="50" spans="2:7" ht="15" customHeight="1" x14ac:dyDescent="0.25"/>
    <row r="51" spans="2:7" ht="15" customHeight="1" x14ac:dyDescent="0.25">
      <c r="B51" s="482" t="s">
        <v>235</v>
      </c>
      <c r="C51" s="483"/>
      <c r="D51" s="483"/>
      <c r="E51" s="483"/>
      <c r="F51" s="483"/>
      <c r="G51" s="483"/>
    </row>
    <row r="52" spans="2:7" ht="15" customHeight="1" x14ac:dyDescent="0.25">
      <c r="B52" s="483"/>
      <c r="C52" s="483"/>
      <c r="D52" s="483"/>
      <c r="E52" s="483"/>
      <c r="F52" s="483"/>
      <c r="G52" s="483"/>
    </row>
    <row r="53" spans="2:7" ht="16.5" customHeight="1" x14ac:dyDescent="0.25">
      <c r="B53" s="483"/>
      <c r="C53" s="483"/>
      <c r="D53" s="483"/>
      <c r="E53" s="483"/>
      <c r="F53" s="483"/>
      <c r="G53" s="483"/>
    </row>
    <row r="54" spans="2:7" ht="15" customHeight="1" x14ac:dyDescent="0.25">
      <c r="B54" s="483"/>
      <c r="C54" s="483"/>
      <c r="D54" s="483"/>
      <c r="E54" s="483"/>
      <c r="F54" s="483"/>
      <c r="G54" s="483"/>
    </row>
    <row r="55" spans="2:7" ht="15" customHeight="1" x14ac:dyDescent="0.25"/>
    <row r="56" spans="2:7" ht="15" customHeight="1" x14ac:dyDescent="0.25"/>
    <row r="57" spans="2:7" ht="15" customHeight="1" x14ac:dyDescent="0.25"/>
    <row r="58" spans="2:7" ht="15" customHeight="1" x14ac:dyDescent="0.25"/>
    <row r="59" spans="2:7" ht="15" hidden="1" customHeight="1" x14ac:dyDescent="0.25"/>
    <row r="62" spans="2:7" ht="0" hidden="1" customHeight="1" x14ac:dyDescent="0.25"/>
    <row r="63" spans="2:7" ht="0" hidden="1" customHeight="1" x14ac:dyDescent="0.25"/>
  </sheetData>
  <sheetProtection algorithmName="SHA-512" hashValue="G4H/gk976tLNoarYTmPFch6XjQnGweIO+yH6sufRbWVjhYlnMWKqo+FvithcG8nmPfui/zSjCrS9dy90eLr7kA==" saltValue="SmPvj2ttbCepvkGtzAlEKA==" spinCount="100000" sheet="1" objects="1" scenarios="1"/>
  <mergeCells count="34">
    <mergeCell ref="B51:G54"/>
    <mergeCell ref="F32:G32"/>
    <mergeCell ref="B3:G3"/>
    <mergeCell ref="D38:G38"/>
    <mergeCell ref="B15:C15"/>
    <mergeCell ref="B35:F35"/>
    <mergeCell ref="B38:C38"/>
    <mergeCell ref="E39:G39"/>
    <mergeCell ref="E40:G40"/>
    <mergeCell ref="B34:F34"/>
    <mergeCell ref="B30:G30"/>
    <mergeCell ref="B19:G19"/>
    <mergeCell ref="B20:F20"/>
    <mergeCell ref="B21:F21"/>
    <mergeCell ref="B22:F22"/>
    <mergeCell ref="B25:E25"/>
    <mergeCell ref="B26:E26"/>
    <mergeCell ref="B27:E27"/>
    <mergeCell ref="B23:E23"/>
    <mergeCell ref="B42:B46"/>
    <mergeCell ref="E44:G44"/>
    <mergeCell ref="E45:G45"/>
    <mergeCell ref="E46:G46"/>
    <mergeCell ref="E41:G41"/>
    <mergeCell ref="E42:G42"/>
    <mergeCell ref="E43:G43"/>
    <mergeCell ref="B39:B41"/>
    <mergeCell ref="B32:E32"/>
    <mergeCell ref="B49:C49"/>
    <mergeCell ref="B47:C47"/>
    <mergeCell ref="B48:C48"/>
    <mergeCell ref="E47:G47"/>
    <mergeCell ref="E48:G48"/>
    <mergeCell ref="E49:G49"/>
  </mergeCells>
  <conditionalFormatting sqref="C41:D41 B40:C40 B42:D49 D40:D48 B38:D39">
    <cfRule type="expression" dxfId="96" priority="12">
      <formula>$F$9="No"</formula>
    </cfRule>
  </conditionalFormatting>
  <conditionalFormatting sqref="D40">
    <cfRule type="expression" dxfId="95" priority="10">
      <formula>$F$9="No"</formula>
    </cfRule>
    <cfRule type="expression" dxfId="94" priority="11">
      <formula>$F$9="Click to declare"</formula>
    </cfRule>
  </conditionalFormatting>
  <conditionalFormatting sqref="E49 B37:G37 B30:G31 B38:D49 B33:B35 G33:G35">
    <cfRule type="expression" dxfId="93" priority="9">
      <formula>$K$21=0</formula>
    </cfRule>
  </conditionalFormatting>
  <conditionalFormatting sqref="B37:G37">
    <cfRule type="expression" dxfId="92" priority="3">
      <formula>$I$43="no"</formula>
    </cfRule>
  </conditionalFormatting>
  <conditionalFormatting sqref="B51 B37:G37 B39:G50 B38:D38">
    <cfRule type="expression" dxfId="91" priority="2">
      <formula>$I$32=FALSE</formula>
    </cfRule>
  </conditionalFormatting>
  <conditionalFormatting sqref="B38:G54">
    <cfRule type="expression" dxfId="90" priority="1">
      <formula>$I$33=FALSE</formula>
    </cfRule>
  </conditionalFormatting>
  <pageMargins left="0.7" right="0.7" top="0.75" bottom="0.75" header="0.3" footer="0.3"/>
  <pageSetup scale="4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7652" r:id="rId4" name="Check Box 4">
              <controlPr locked="0" defaultSize="0" autoFill="0" autoLine="0" autoPict="0">
                <anchor moveWithCells="1">
                  <from>
                    <xdr:col>6</xdr:col>
                    <xdr:colOff>390525</xdr:colOff>
                    <xdr:row>19</xdr:row>
                    <xdr:rowOff>47625</xdr:rowOff>
                  </from>
                  <to>
                    <xdr:col>7</xdr:col>
                    <xdr:colOff>533400</xdr:colOff>
                    <xdr:row>21</xdr:row>
                    <xdr:rowOff>47625</xdr:rowOff>
                  </to>
                </anchor>
              </controlPr>
            </control>
          </mc:Choice>
        </mc:AlternateContent>
        <mc:AlternateContent xmlns:mc="http://schemas.openxmlformats.org/markup-compatibility/2006">
          <mc:Choice Requires="x14">
            <control shapeId="27653" r:id="rId5" name="Check Box 5">
              <controlPr locked="0" defaultSize="0" autoFill="0" autoLine="0" autoPict="0">
                <anchor moveWithCells="1">
                  <from>
                    <xdr:col>6</xdr:col>
                    <xdr:colOff>390525</xdr:colOff>
                    <xdr:row>25</xdr:row>
                    <xdr:rowOff>57150</xdr:rowOff>
                  </from>
                  <to>
                    <xdr:col>7</xdr:col>
                    <xdr:colOff>533400</xdr:colOff>
                    <xdr:row>25</xdr:row>
                    <xdr:rowOff>514350</xdr:rowOff>
                  </to>
                </anchor>
              </controlPr>
            </control>
          </mc:Choice>
        </mc:AlternateContent>
        <mc:AlternateContent xmlns:mc="http://schemas.openxmlformats.org/markup-compatibility/2006">
          <mc:Choice Requires="x14">
            <control shapeId="27654" r:id="rId6" name="Check Box 6">
              <controlPr locked="0" defaultSize="0" autoFill="0" autoLine="0" autoPict="0">
                <anchor moveWithCells="1">
                  <from>
                    <xdr:col>6</xdr:col>
                    <xdr:colOff>390525</xdr:colOff>
                    <xdr:row>26</xdr:row>
                    <xdr:rowOff>47625</xdr:rowOff>
                  </from>
                  <to>
                    <xdr:col>7</xdr:col>
                    <xdr:colOff>533400</xdr:colOff>
                    <xdr:row>26</xdr:row>
                    <xdr:rowOff>504825</xdr:rowOff>
                  </to>
                </anchor>
              </controlPr>
            </control>
          </mc:Choice>
        </mc:AlternateContent>
        <mc:AlternateContent xmlns:mc="http://schemas.openxmlformats.org/markup-compatibility/2006">
          <mc:Choice Requires="x14">
            <control shapeId="27655" r:id="rId7" name="Check Box 7">
              <controlPr locked="0" defaultSize="0" autoFill="0" autoLine="0" autoPict="0">
                <anchor moveWithCells="1">
                  <from>
                    <xdr:col>6</xdr:col>
                    <xdr:colOff>447675</xdr:colOff>
                    <xdr:row>33</xdr:row>
                    <xdr:rowOff>9525</xdr:rowOff>
                  </from>
                  <to>
                    <xdr:col>6</xdr:col>
                    <xdr:colOff>819150</xdr:colOff>
                    <xdr:row>33</xdr:row>
                    <xdr:rowOff>228600</xdr:rowOff>
                  </to>
                </anchor>
              </controlPr>
            </control>
          </mc:Choice>
        </mc:AlternateContent>
        <mc:AlternateContent xmlns:mc="http://schemas.openxmlformats.org/markup-compatibility/2006">
          <mc:Choice Requires="x14">
            <control shapeId="27661" r:id="rId8" name="Check Box 13">
              <controlPr locked="0" defaultSize="0" autoFill="0" autoLine="0" autoPict="0">
                <anchor moveWithCells="1">
                  <from>
                    <xdr:col>6</xdr:col>
                    <xdr:colOff>457200</xdr:colOff>
                    <xdr:row>34</xdr:row>
                    <xdr:rowOff>180975</xdr:rowOff>
                  </from>
                  <to>
                    <xdr:col>6</xdr:col>
                    <xdr:colOff>819150</xdr:colOff>
                    <xdr:row>34</xdr:row>
                    <xdr:rowOff>409575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showRowColHeaders="0" zoomScale="70" zoomScaleNormal="70" workbookViewId="0">
      <selection activeCell="D15" sqref="D15"/>
    </sheetView>
  </sheetViews>
  <sheetFormatPr defaultColWidth="0" defaultRowHeight="0" customHeight="1" zeroHeight="1" outlineLevelCol="1" x14ac:dyDescent="0.25"/>
  <cols>
    <col min="1" max="1" width="4.140625" customWidth="1"/>
    <col min="2" max="2" width="48.85546875" customWidth="1"/>
    <col min="3" max="3" width="2" customWidth="1"/>
    <col min="4" max="4" width="20.5703125" customWidth="1"/>
    <col min="5" max="5" width="5" customWidth="1"/>
    <col min="6" max="6" width="18.7109375" customWidth="1"/>
    <col min="7" max="7" width="4.7109375" customWidth="1"/>
    <col min="8" max="8" width="20.28515625" style="1" customWidth="1"/>
    <col min="9" max="9" width="3.85546875" customWidth="1"/>
    <col min="10" max="10" width="28.140625" customWidth="1"/>
    <col min="11" max="11" width="7" style="23" hidden="1" customWidth="1" outlineLevel="1"/>
    <col min="12" max="12" width="8.42578125" style="23" hidden="1" customWidth="1" outlineLevel="1"/>
    <col min="13" max="13" width="7" hidden="1" customWidth="1" outlineLevel="1"/>
    <col min="14" max="16384" width="7" hidden="1"/>
  </cols>
  <sheetData>
    <row r="1" spans="1:14" ht="13.5" customHeight="1" thickBot="1" x14ac:dyDescent="0.3">
      <c r="A1" s="22"/>
    </row>
    <row r="2" spans="1:14" ht="18" x14ac:dyDescent="0.25">
      <c r="B2" s="24" t="s">
        <v>3</v>
      </c>
      <c r="C2" s="25"/>
      <c r="D2" s="25"/>
      <c r="E2" s="26"/>
      <c r="F2" s="502">
        <f>'2.Declaration'!E7</f>
        <v>0</v>
      </c>
      <c r="G2" s="503"/>
      <c r="H2" s="503"/>
      <c r="I2" s="504"/>
      <c r="J2" s="392"/>
      <c r="K2" s="27"/>
      <c r="L2" s="27"/>
    </row>
    <row r="3" spans="1:14" ht="18" x14ac:dyDescent="0.25">
      <c r="B3" s="24" t="s">
        <v>4</v>
      </c>
      <c r="C3" s="25"/>
      <c r="D3" s="25"/>
      <c r="E3" s="26"/>
      <c r="F3" s="502">
        <f>'2.Declaration'!E11</f>
        <v>0</v>
      </c>
      <c r="G3" s="503"/>
      <c r="H3" s="503"/>
      <c r="I3" s="504"/>
      <c r="J3" s="392"/>
      <c r="K3" s="27"/>
      <c r="L3" s="27"/>
    </row>
    <row r="4" spans="1:14" ht="18" x14ac:dyDescent="0.25">
      <c r="B4" s="28" t="s">
        <v>5</v>
      </c>
      <c r="C4" s="29"/>
      <c r="D4" s="29"/>
      <c r="E4" s="30"/>
      <c r="F4" s="505">
        <f>'2.Declaration'!E15</f>
        <v>0</v>
      </c>
      <c r="G4" s="506"/>
      <c r="H4" s="506"/>
      <c r="I4" s="507"/>
      <c r="J4" s="388"/>
      <c r="K4" s="31"/>
      <c r="L4" s="31"/>
    </row>
    <row r="5" spans="1:14" ht="15" x14ac:dyDescent="0.25"/>
    <row r="6" spans="1:14" ht="18" x14ac:dyDescent="0.25">
      <c r="B6" s="515" t="s">
        <v>201</v>
      </c>
      <c r="C6" s="515"/>
      <c r="D6" s="515"/>
      <c r="E6" s="515"/>
      <c r="F6" s="515"/>
      <c r="G6" s="515"/>
      <c r="H6" s="515"/>
      <c r="I6" s="515"/>
      <c r="K6" s="32"/>
      <c r="L6" s="33"/>
    </row>
    <row r="7" spans="1:14" ht="15" x14ac:dyDescent="0.25">
      <c r="B7" s="60"/>
      <c r="C7" s="61"/>
      <c r="D7" s="61"/>
      <c r="E7" s="61"/>
      <c r="F7" s="61"/>
      <c r="G7" s="61"/>
      <c r="H7" s="62"/>
      <c r="I7" s="63"/>
      <c r="J7" s="23"/>
    </row>
    <row r="8" spans="1:14" ht="108.75" customHeight="1" x14ac:dyDescent="0.25">
      <c r="B8" s="508" t="s">
        <v>242</v>
      </c>
      <c r="C8" s="509"/>
      <c r="D8" s="509"/>
      <c r="E8" s="509"/>
      <c r="F8" s="509"/>
      <c r="G8" s="509"/>
      <c r="H8" s="509"/>
      <c r="I8" s="510"/>
      <c r="J8" s="389"/>
    </row>
    <row r="9" spans="1:14" ht="15" x14ac:dyDescent="0.25"/>
    <row r="10" spans="1:14" ht="18" x14ac:dyDescent="0.25">
      <c r="B10" s="441" t="s">
        <v>241</v>
      </c>
      <c r="C10" s="519" t="s">
        <v>229</v>
      </c>
      <c r="D10" s="519"/>
      <c r="E10" s="519"/>
      <c r="F10" s="519"/>
      <c r="G10" s="519"/>
      <c r="H10" s="519"/>
      <c r="I10" s="519"/>
      <c r="K10"/>
      <c r="L10"/>
    </row>
    <row r="11" spans="1:14" ht="15.75" x14ac:dyDescent="0.25">
      <c r="B11" s="511" t="s">
        <v>6</v>
      </c>
      <c r="C11" s="34"/>
      <c r="D11" s="35"/>
      <c r="E11" s="35"/>
      <c r="F11" s="514"/>
      <c r="G11" s="514"/>
      <c r="H11" s="514"/>
      <c r="I11" s="36"/>
      <c r="J11" s="39"/>
      <c r="K11" s="381"/>
      <c r="L11" s="381"/>
      <c r="M11" s="381"/>
      <c r="N11" s="381"/>
    </row>
    <row r="12" spans="1:14" ht="29.25" customHeight="1" x14ac:dyDescent="0.25">
      <c r="B12" s="512"/>
      <c r="C12" s="37"/>
      <c r="D12" s="38" t="str">
        <f>IF(Z116=0,HYPERLINK("#'4.Goods within 6 months'!A1","           Goods             "))</f>
        <v xml:space="preserve">           Goods             </v>
      </c>
      <c r="E12" s="39"/>
      <c r="F12" s="38" t="str">
        <f>IF(Z116=0,HYPERLINK("#'8a.Services'!A1","        Services        "))</f>
        <v xml:space="preserve">        Services        </v>
      </c>
      <c r="G12" s="40"/>
      <c r="H12" s="41" t="str">
        <f>IF(Z116=0,HYPERLINK("#'9.Property Rental &amp; Utilities'!A1","Utilities and Rental"))</f>
        <v>Utilities and Rental</v>
      </c>
      <c r="I12" s="42"/>
      <c r="J12" s="39"/>
      <c r="K12" s="381">
        <f>'4.Goods within 6 months'!H37</f>
        <v>0</v>
      </c>
      <c r="L12" s="382">
        <f>SUM(ProxyA!I37+ProxyB!H36+ProxyC!H38+'8a.Services'!H34)</f>
        <v>0</v>
      </c>
      <c r="M12" s="381">
        <f>'9.Property Rental &amp; Utilities'!K36</f>
        <v>0</v>
      </c>
      <c r="N12" s="381"/>
    </row>
    <row r="13" spans="1:14" ht="20.25" customHeight="1" x14ac:dyDescent="0.25">
      <c r="B13" s="513"/>
      <c r="C13" s="44"/>
      <c r="D13" s="45"/>
      <c r="E13" s="45"/>
      <c r="F13" s="46"/>
      <c r="G13" s="46"/>
      <c r="H13" s="46"/>
      <c r="I13" s="47"/>
      <c r="J13" s="403"/>
      <c r="K13" s="381">
        <f>'4.Goods within 6 months'!H37</f>
        <v>0</v>
      </c>
      <c r="L13" s="381">
        <v>1</v>
      </c>
      <c r="M13" s="381">
        <f>'9.Property Rental &amp; Utilities'!K36</f>
        <v>0</v>
      </c>
      <c r="N13" s="381"/>
    </row>
    <row r="14" spans="1:14" ht="21.75" customHeight="1" x14ac:dyDescent="0.25">
      <c r="B14" s="497" t="s">
        <v>7</v>
      </c>
      <c r="C14" s="48"/>
      <c r="D14" s="49"/>
      <c r="E14" s="49"/>
      <c r="F14" s="50"/>
      <c r="G14" s="50"/>
      <c r="H14" s="50"/>
      <c r="I14" s="377"/>
      <c r="J14" s="404"/>
      <c r="K14" s="381"/>
      <c r="L14" s="381"/>
      <c r="M14" s="381"/>
      <c r="N14" s="381"/>
    </row>
    <row r="15" spans="1:14" ht="33.75" customHeight="1" x14ac:dyDescent="0.25">
      <c r="B15" s="498"/>
      <c r="C15" s="51"/>
      <c r="D15" s="41" t="str">
        <f>IF(Z116=0,HYPERLINK("#'5b.Raw Materials'!A1","Raw Materials"))</f>
        <v>Raw Materials</v>
      </c>
      <c r="E15" s="52"/>
      <c r="F15" s="516" t="str">
        <f>IF(Z116=0,HYPERLINK("#'5a.Consumables &amp; Trading Stocks'!A1","                               Trading Stocks &amp; Consumables                           "))</f>
        <v xml:space="preserve">                               Trading Stocks &amp; Consumables                           </v>
      </c>
      <c r="G15" s="516"/>
      <c r="H15" s="517"/>
      <c r="I15" s="53" t="s">
        <v>8</v>
      </c>
      <c r="J15" s="405"/>
      <c r="K15" s="381">
        <f>'5a.Consumables &amp; Trading Stocks'!H37</f>
        <v>0</v>
      </c>
      <c r="L15" s="382">
        <f>'5a.Consumables &amp; Trading Stocks'!H37</f>
        <v>0</v>
      </c>
      <c r="M15" s="381">
        <f>'5d.Non-Residential Property'!J38</f>
        <v>0</v>
      </c>
      <c r="N15" s="381"/>
    </row>
    <row r="16" spans="1:14" ht="20.25" customHeight="1" x14ac:dyDescent="0.25">
      <c r="B16" s="498"/>
      <c r="C16" s="51"/>
      <c r="D16" s="52"/>
      <c r="E16" s="52"/>
      <c r="F16" s="46"/>
      <c r="G16" s="46"/>
      <c r="H16" s="54"/>
      <c r="I16" s="55"/>
      <c r="J16" s="406"/>
      <c r="K16" s="381"/>
      <c r="L16" s="381">
        <f>'5e.Building Fixtures'!F39</f>
        <v>0</v>
      </c>
      <c r="M16" s="381"/>
      <c r="N16" s="381"/>
    </row>
    <row r="17" spans="2:17" ht="34.5" customHeight="1" x14ac:dyDescent="0.25">
      <c r="B17" s="498"/>
      <c r="C17" s="51"/>
      <c r="D17" s="41" t="str">
        <f>IF(Z116=0,HYPERLINK("#'5e.Building Fixtures'!A1","Building Fixtures"))</f>
        <v>Building Fixtures</v>
      </c>
      <c r="E17" s="52"/>
      <c r="F17" s="41" t="str">
        <f>IF(Z116=0,HYPERLINK("#'5d.Non-Residential Property'!A1","Non-Residential Property"))</f>
        <v>Non-Residential Property</v>
      </c>
      <c r="G17" s="46"/>
      <c r="H17" s="41" t="str">
        <f>IF(Z116=0,HYPERLINK("#'5c.Movable Property'!A1","Movable Property"))</f>
        <v>Movable Property</v>
      </c>
      <c r="I17" s="53" t="s">
        <v>8</v>
      </c>
      <c r="J17" s="405"/>
      <c r="K17" s="382">
        <f>'5e.Building Fixtures'!F39</f>
        <v>0</v>
      </c>
      <c r="L17" s="382">
        <f>'5b.Raw Materials'!J42</f>
        <v>0</v>
      </c>
      <c r="M17" s="381">
        <f>'5c.Movable Property'!I36</f>
        <v>0</v>
      </c>
      <c r="N17" s="381"/>
    </row>
    <row r="18" spans="2:17" ht="15" x14ac:dyDescent="0.25">
      <c r="B18" s="499"/>
      <c r="C18" s="56"/>
      <c r="D18" s="57"/>
      <c r="E18" s="57"/>
      <c r="F18" s="57"/>
      <c r="G18" s="57"/>
      <c r="H18" s="58"/>
      <c r="I18" s="59"/>
      <c r="J18" s="23"/>
      <c r="K18" s="380"/>
      <c r="L18" s="380"/>
      <c r="M18" s="381"/>
      <c r="N18" s="381"/>
    </row>
    <row r="19" spans="2:17" ht="15" customHeight="1" x14ac:dyDescent="0.25">
      <c r="B19" s="497" t="s">
        <v>240</v>
      </c>
      <c r="C19" s="60"/>
      <c r="D19" s="61"/>
      <c r="E19" s="61"/>
      <c r="F19" s="61"/>
      <c r="G19" s="61"/>
      <c r="H19" s="62"/>
      <c r="I19" s="63"/>
      <c r="J19" s="23"/>
      <c r="K19" s="380"/>
      <c r="L19" s="380"/>
      <c r="M19" s="381"/>
      <c r="N19" s="381"/>
    </row>
    <row r="20" spans="2:17" ht="30.75" customHeight="1" x14ac:dyDescent="0.25">
      <c r="B20" s="498"/>
      <c r="C20" s="64"/>
      <c r="D20" s="41" t="str">
        <f>IF(Z116=0,HYPERLINK("#'6.Renovation'!A1","Renovation"))</f>
        <v>Renovation</v>
      </c>
      <c r="E20" s="23"/>
      <c r="F20" s="41" t="str">
        <f>IF(Z116=0,HYPERLINK("#'7.Construction'!A1","Construction"))</f>
        <v>Construction</v>
      </c>
      <c r="G20" s="23"/>
      <c r="H20" s="8"/>
      <c r="I20" s="65"/>
      <c r="J20" s="23"/>
      <c r="K20" s="383">
        <f>'6.Renovation'!J35</f>
        <v>0</v>
      </c>
      <c r="L20" s="380">
        <f>'7.Construction'!K36</f>
        <v>0</v>
      </c>
      <c r="M20" s="381"/>
      <c r="N20" s="381"/>
    </row>
    <row r="21" spans="2:17" ht="15" x14ac:dyDescent="0.25">
      <c r="B21" s="499"/>
      <c r="C21" s="56"/>
      <c r="D21" s="57"/>
      <c r="E21" s="57"/>
      <c r="F21" s="57"/>
      <c r="G21" s="57"/>
      <c r="H21" s="58"/>
      <c r="I21" s="59"/>
      <c r="J21" s="23"/>
      <c r="K21" s="378"/>
      <c r="L21" s="378"/>
      <c r="M21" s="379"/>
      <c r="N21" s="379"/>
    </row>
    <row r="22" spans="2:17" ht="15" x14ac:dyDescent="0.25"/>
    <row r="23" spans="2:17" ht="45" customHeight="1" x14ac:dyDescent="0.25">
      <c r="B23" s="518" t="s">
        <v>232</v>
      </c>
      <c r="C23" s="518"/>
      <c r="D23" s="518"/>
      <c r="E23" s="518"/>
      <c r="F23" s="518"/>
      <c r="G23" s="518"/>
      <c r="H23" s="518"/>
      <c r="I23" s="518"/>
    </row>
    <row r="24" spans="2:17" s="13" customFormat="1" ht="18" x14ac:dyDescent="0.25">
      <c r="B24" s="500" t="s">
        <v>231</v>
      </c>
      <c r="C24" s="500"/>
      <c r="D24" s="500"/>
      <c r="E24" s="500"/>
      <c r="F24" s="500"/>
      <c r="G24" s="500"/>
      <c r="H24" s="500"/>
      <c r="I24" s="500"/>
      <c r="J24"/>
      <c r="L24" s="66"/>
      <c r="M24" s="66"/>
      <c r="P24" s="67"/>
      <c r="Q24" s="68"/>
    </row>
    <row r="25" spans="2:17" s="13" customFormat="1" ht="15" customHeight="1" x14ac:dyDescent="0.25">
      <c r="B25" s="69"/>
      <c r="C25" s="69"/>
      <c r="D25" s="69"/>
      <c r="E25" s="69"/>
      <c r="F25" s="69"/>
      <c r="G25" s="69"/>
      <c r="H25" s="69"/>
      <c r="I25" s="69"/>
      <c r="J25" s="69"/>
      <c r="P25" s="68"/>
      <c r="Q25" s="68"/>
    </row>
    <row r="26" spans="2:17" s="13" customFormat="1" ht="15" customHeight="1" x14ac:dyDescent="0.25">
      <c r="B26" s="69"/>
      <c r="C26" s="69"/>
      <c r="D26" s="69"/>
      <c r="E26" s="69"/>
      <c r="F26" s="69"/>
      <c r="G26" s="69"/>
      <c r="H26" s="69"/>
      <c r="I26" s="69"/>
      <c r="J26" s="69"/>
      <c r="P26" s="68"/>
      <c r="Q26" s="68"/>
    </row>
    <row r="27" spans="2:17" s="13" customFormat="1" ht="15" x14ac:dyDescent="0.25">
      <c r="B27" s="501"/>
      <c r="C27" s="501"/>
      <c r="D27" s="501"/>
      <c r="E27" s="501"/>
      <c r="F27" s="501"/>
      <c r="G27" s="501"/>
      <c r="H27" s="501"/>
      <c r="I27" s="69"/>
      <c r="J27" s="69"/>
      <c r="P27" s="68"/>
      <c r="Q27" s="68"/>
    </row>
    <row r="28" spans="2:17" s="13" customFormat="1" ht="15" x14ac:dyDescent="0.25">
      <c r="B28" s="69"/>
      <c r="C28" s="69"/>
      <c r="D28" s="69"/>
      <c r="E28" s="69"/>
      <c r="F28" s="69"/>
      <c r="G28" s="69"/>
      <c r="H28" s="69"/>
      <c r="I28" s="69"/>
      <c r="J28" s="69"/>
      <c r="P28" s="68"/>
      <c r="Q28" s="68"/>
    </row>
    <row r="29" spans="2:17" s="13" customFormat="1" ht="15" x14ac:dyDescent="0.25">
      <c r="B29" s="69"/>
      <c r="C29" s="69"/>
      <c r="D29" s="69"/>
      <c r="E29" s="69"/>
      <c r="F29" s="69"/>
      <c r="G29" s="69"/>
      <c r="H29" s="69"/>
      <c r="I29" s="69"/>
      <c r="J29" s="69"/>
      <c r="P29" s="68"/>
      <c r="Q29" s="68"/>
    </row>
    <row r="30" spans="2:17" s="13" customFormat="1" ht="15" x14ac:dyDescent="0.25">
      <c r="B30" s="69"/>
      <c r="C30" s="69"/>
      <c r="D30" s="69"/>
      <c r="E30" s="69"/>
      <c r="F30" s="69"/>
      <c r="G30" s="69"/>
      <c r="H30" s="69"/>
      <c r="I30" s="69"/>
      <c r="J30" s="69"/>
      <c r="P30" s="68"/>
      <c r="Q30" s="68"/>
    </row>
    <row r="31" spans="2:17" s="13" customFormat="1" ht="15" hidden="1" x14ac:dyDescent="0.25">
      <c r="B31" s="69"/>
      <c r="C31" s="69"/>
      <c r="D31" s="69"/>
      <c r="E31" s="69"/>
      <c r="F31" s="69"/>
      <c r="G31" s="69"/>
      <c r="H31" s="69"/>
      <c r="I31" s="69"/>
      <c r="J31" s="69"/>
      <c r="P31" s="68"/>
      <c r="Q31" s="68"/>
    </row>
    <row r="32" spans="2:17" s="13" customFormat="1" ht="15" hidden="1" x14ac:dyDescent="0.25">
      <c r="B32" s="69"/>
      <c r="C32" s="69"/>
      <c r="D32" s="69"/>
      <c r="E32" s="69"/>
      <c r="F32" s="69"/>
      <c r="G32" s="69"/>
      <c r="H32" s="69"/>
      <c r="I32" s="69"/>
      <c r="J32" s="69"/>
      <c r="P32" s="68"/>
      <c r="Q32" s="68"/>
    </row>
    <row r="33" spans="2:17" s="13" customFormat="1" ht="15" hidden="1" x14ac:dyDescent="0.25">
      <c r="B33" s="69"/>
      <c r="C33" s="69"/>
      <c r="D33" s="69"/>
      <c r="E33" s="69"/>
      <c r="F33" s="69"/>
      <c r="G33" s="69"/>
      <c r="H33" s="69"/>
      <c r="I33" s="69"/>
      <c r="J33" s="69"/>
      <c r="P33" s="68"/>
      <c r="Q33" s="68"/>
    </row>
    <row r="34" spans="2:17" s="13" customFormat="1" ht="15" hidden="1" x14ac:dyDescent="0.25">
      <c r="B34" s="69"/>
      <c r="C34" s="69"/>
      <c r="D34" s="69"/>
      <c r="E34" s="69"/>
      <c r="F34" s="69"/>
      <c r="G34" s="69"/>
      <c r="H34" s="69"/>
      <c r="I34" s="69"/>
      <c r="J34" s="69"/>
      <c r="P34" s="68"/>
      <c r="Q34" s="68"/>
    </row>
    <row r="35" spans="2:17" s="13" customFormat="1" ht="15" hidden="1" x14ac:dyDescent="0.25">
      <c r="B35" s="69"/>
      <c r="C35" s="69"/>
      <c r="D35" s="69"/>
      <c r="E35" s="69"/>
      <c r="F35" s="69"/>
      <c r="G35" s="69"/>
      <c r="H35" s="69"/>
      <c r="I35" s="69"/>
      <c r="J35" s="69"/>
      <c r="P35" s="68"/>
      <c r="Q35" s="68"/>
    </row>
    <row r="36" spans="2:17" s="13" customFormat="1" ht="15" hidden="1" x14ac:dyDescent="0.25">
      <c r="B36" s="69"/>
      <c r="C36" s="69"/>
      <c r="D36" s="69"/>
      <c r="E36" s="69"/>
      <c r="F36" s="69"/>
      <c r="G36" s="69"/>
      <c r="H36" s="69"/>
      <c r="I36" s="69"/>
      <c r="J36" s="69"/>
      <c r="P36" s="68"/>
      <c r="Q36" s="68"/>
    </row>
    <row r="37" spans="2:17" s="13" customFormat="1" ht="15" hidden="1" x14ac:dyDescent="0.25">
      <c r="B37" s="70"/>
      <c r="C37" s="70"/>
      <c r="D37" s="70"/>
      <c r="E37" s="70"/>
      <c r="F37" s="70"/>
      <c r="G37" s="70"/>
      <c r="H37" s="70"/>
      <c r="I37" s="70"/>
      <c r="J37" s="70"/>
      <c r="O37" s="71"/>
      <c r="P37" s="71"/>
    </row>
    <row r="38" spans="2:17" ht="13.5" hidden="1" customHeight="1" x14ac:dyDescent="0.25"/>
    <row r="39" spans="2:17" ht="13.5" hidden="1" customHeight="1" x14ac:dyDescent="0.25"/>
    <row r="40" spans="2:17" ht="13.5" hidden="1" customHeight="1" x14ac:dyDescent="0.25"/>
    <row r="41" spans="2:17" ht="13.5" hidden="1" customHeight="1" x14ac:dyDescent="0.25"/>
  </sheetData>
  <sheetProtection algorithmName="SHA-512" hashValue="6FDYkA6nCwaGh8aFFAIyDeORt4hpOHnANtEd7vKTbMELys/wMdTDVE0+hhYsO0eCVKTQg+jV7jHYXKgqNd6glg==" saltValue="LJoR5O/fJKRGitO+LVVa5w==" spinCount="100000" sheet="1" objects="1" scenarios="1"/>
  <mergeCells count="14">
    <mergeCell ref="B14:B18"/>
    <mergeCell ref="B19:B21"/>
    <mergeCell ref="B24:I24"/>
    <mergeCell ref="B27:H27"/>
    <mergeCell ref="F2:I2"/>
    <mergeCell ref="F3:I3"/>
    <mergeCell ref="F4:I4"/>
    <mergeCell ref="B8:I8"/>
    <mergeCell ref="B11:B13"/>
    <mergeCell ref="F11:H11"/>
    <mergeCell ref="B6:I6"/>
    <mergeCell ref="F15:H15"/>
    <mergeCell ref="B23:I23"/>
    <mergeCell ref="C10:I10"/>
  </mergeCells>
  <conditionalFormatting sqref="D12">
    <cfRule type="expression" dxfId="89" priority="11">
      <formula>$K$12&gt;0</formula>
    </cfRule>
  </conditionalFormatting>
  <conditionalFormatting sqref="F12">
    <cfRule type="expression" dxfId="88" priority="10">
      <formula>$L$12&gt;0</formula>
    </cfRule>
  </conditionalFormatting>
  <conditionalFormatting sqref="H12">
    <cfRule type="expression" dxfId="87" priority="9">
      <formula>$M$12&gt;0</formula>
    </cfRule>
  </conditionalFormatting>
  <conditionalFormatting sqref="D15">
    <cfRule type="expression" dxfId="86" priority="8">
      <formula>$L$17&gt;0</formula>
    </cfRule>
  </conditionalFormatting>
  <conditionalFormatting sqref="F15">
    <cfRule type="expression" dxfId="85" priority="7">
      <formula>$K$15&gt;0</formula>
    </cfRule>
  </conditionalFormatting>
  <conditionalFormatting sqref="D17">
    <cfRule type="expression" dxfId="84" priority="5">
      <formula>$K$17&gt;0</formula>
    </cfRule>
  </conditionalFormatting>
  <conditionalFormatting sqref="F17">
    <cfRule type="expression" dxfId="83" priority="4">
      <formula>$M$15&gt;0</formula>
    </cfRule>
  </conditionalFormatting>
  <conditionalFormatting sqref="H17">
    <cfRule type="expression" dxfId="82" priority="3">
      <formula>$M$17&gt;0</formula>
    </cfRule>
  </conditionalFormatting>
  <conditionalFormatting sqref="D20">
    <cfRule type="expression" dxfId="81" priority="2">
      <formula>$K$20&gt;0</formula>
    </cfRule>
  </conditionalFormatting>
  <conditionalFormatting sqref="F20">
    <cfRule type="expression" dxfId="80" priority="1">
      <formula>$L$20&gt;0</formula>
    </cfRule>
  </conditionalFormatting>
  <dataValidations count="3">
    <dataValidation allowBlank="1" showInputMessage="1" showErrorMessage="1" prompt="Examples of movable properties include office computer and peripherals, office furniture and fittings, delivery vans and lorries" sqref="I17:J17"/>
    <dataValidation allowBlank="1" showInputMessage="1" showErrorMessage="1" prompt="Examples of consumables include stationery, office supplies (e.g. toner, printer paper), lubricants for machinery and equipment etc _x000a_" sqref="I15:J15"/>
    <dataValidation allowBlank="1" showInputMessage="1" showErrorMessage="1" prompt="_x000a_" sqref="K15"/>
  </dataValidations>
  <pageMargins left="0.7" right="0.7" top="0.75" bottom="0.75" header="0.3" footer="0.3"/>
  <pageSetup scale="6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3"/>
  <sheetViews>
    <sheetView showGridLines="0" showRowColHeaders="0" zoomScale="70" zoomScaleNormal="70" workbookViewId="0">
      <selection activeCell="F16" sqref="F16"/>
    </sheetView>
  </sheetViews>
  <sheetFormatPr defaultColWidth="0" defaultRowHeight="15" customHeight="1" zeroHeight="1" x14ac:dyDescent="0.25"/>
  <cols>
    <col min="1" max="1" width="4.140625" style="13" customWidth="1"/>
    <col min="2" max="2" width="41.7109375" style="13" customWidth="1"/>
    <col min="3" max="3" width="19.7109375" style="13" customWidth="1"/>
    <col min="4" max="4" width="24.140625" style="13" customWidth="1"/>
    <col min="5" max="5" width="43.140625" style="13" customWidth="1"/>
    <col min="6" max="6" width="43.7109375" style="13" customWidth="1"/>
    <col min="7" max="7" width="28.7109375" style="13" customWidth="1"/>
    <col min="8" max="8" width="40.7109375" style="13" customWidth="1"/>
    <col min="9" max="9" width="19.7109375" style="13" customWidth="1"/>
    <col min="10" max="10" width="28.85546875" style="72" hidden="1" customWidth="1"/>
    <col min="11" max="11" width="20" style="13" hidden="1" customWidth="1"/>
    <col min="12" max="14" width="9.140625" style="13" hidden="1" customWidth="1"/>
    <col min="15" max="16" width="9.140625" style="68" hidden="1" customWidth="1"/>
    <col min="17" max="16384" width="9.140625" style="13" hidden="1"/>
  </cols>
  <sheetData>
    <row r="1" spans="1:27" x14ac:dyDescent="0.25"/>
    <row r="2" spans="1:27" ht="18" x14ac:dyDescent="0.25">
      <c r="B2" s="73" t="s">
        <v>3</v>
      </c>
      <c r="C2" s="531">
        <f>'2.Declaration'!E7</f>
        <v>0</v>
      </c>
      <c r="D2" s="531"/>
      <c r="E2" s="531"/>
      <c r="F2" s="27"/>
      <c r="G2" s="27"/>
      <c r="H2" s="27"/>
      <c r="K2" s="74" t="s">
        <v>9</v>
      </c>
    </row>
    <row r="3" spans="1:27" ht="18" x14ac:dyDescent="0.25">
      <c r="B3" s="75" t="s">
        <v>4</v>
      </c>
      <c r="C3" s="532">
        <f>'2.Declaration'!E11</f>
        <v>0</v>
      </c>
      <c r="D3" s="533"/>
      <c r="E3" s="533"/>
      <c r="F3" s="76"/>
      <c r="G3" s="27"/>
      <c r="H3" s="27"/>
      <c r="K3" s="67" t="s">
        <v>10</v>
      </c>
    </row>
    <row r="4" spans="1:27" ht="18" x14ac:dyDescent="0.25">
      <c r="B4" s="77" t="s">
        <v>11</v>
      </c>
      <c r="C4" s="505">
        <f>'2.Declaration'!E15</f>
        <v>0</v>
      </c>
      <c r="D4" s="506"/>
      <c r="E4" s="506"/>
      <c r="F4" s="78"/>
      <c r="G4" s="31"/>
      <c r="H4" s="31"/>
      <c r="K4" s="67" t="s">
        <v>12</v>
      </c>
    </row>
    <row r="5" spans="1:27" x14ac:dyDescent="0.25">
      <c r="K5" s="420" t="s">
        <v>23</v>
      </c>
    </row>
    <row r="6" spans="1:27" ht="18" x14ac:dyDescent="0.25">
      <c r="B6" s="534" t="s">
        <v>13</v>
      </c>
      <c r="C6" s="535"/>
      <c r="D6" s="535"/>
      <c r="E6" s="535"/>
      <c r="F6" s="535"/>
      <c r="G6" s="535"/>
      <c r="H6" s="536"/>
      <c r="K6" s="66"/>
      <c r="L6" s="66"/>
      <c r="O6" s="67"/>
    </row>
    <row r="7" spans="1:27" ht="35.25" customHeight="1" x14ac:dyDescent="0.25">
      <c r="B7" s="453" t="s">
        <v>205</v>
      </c>
      <c r="C7" s="454"/>
      <c r="D7" s="454"/>
      <c r="E7" s="454"/>
      <c r="F7" s="454"/>
      <c r="G7" s="454"/>
      <c r="H7" s="537"/>
      <c r="K7" s="66"/>
      <c r="L7" s="66"/>
      <c r="O7" s="67"/>
    </row>
    <row r="8" spans="1:27" s="17" customFormat="1" ht="0.75" hidden="1" customHeight="1" x14ac:dyDescent="0.25">
      <c r="B8" s="453" t="s">
        <v>14</v>
      </c>
      <c r="C8" s="529"/>
      <c r="D8" s="529"/>
      <c r="E8" s="529"/>
      <c r="F8" s="529"/>
      <c r="G8" s="529"/>
      <c r="H8" s="530"/>
      <c r="I8" s="13"/>
      <c r="J8" s="80"/>
      <c r="K8" s="67"/>
      <c r="L8" s="67"/>
      <c r="M8" s="67"/>
      <c r="N8" s="67"/>
      <c r="O8" s="67"/>
      <c r="P8" s="67"/>
      <c r="Q8" s="67"/>
      <c r="R8" s="67"/>
      <c r="S8" s="67"/>
      <c r="T8" s="67"/>
      <c r="U8" s="67"/>
      <c r="V8" s="67"/>
      <c r="W8" s="67"/>
      <c r="X8" s="68"/>
      <c r="Y8" s="68"/>
      <c r="Z8" s="68"/>
      <c r="AA8" s="68"/>
    </row>
    <row r="9" spans="1:27" s="17" customFormat="1" ht="18.75" customHeight="1" x14ac:dyDescent="0.25">
      <c r="B9" s="522" t="s">
        <v>158</v>
      </c>
      <c r="C9" s="523"/>
      <c r="D9" s="523"/>
      <c r="E9" s="523"/>
      <c r="F9" s="523"/>
      <c r="G9" s="523"/>
      <c r="H9" s="524"/>
      <c r="I9" s="13"/>
      <c r="J9" s="80"/>
      <c r="K9" s="67"/>
      <c r="L9" s="67"/>
      <c r="M9" s="67"/>
      <c r="N9" s="67"/>
      <c r="O9" s="67"/>
      <c r="P9" s="67"/>
      <c r="Q9" s="67"/>
      <c r="R9" s="67"/>
      <c r="S9" s="67"/>
      <c r="T9" s="67"/>
      <c r="U9" s="67"/>
      <c r="V9" s="67"/>
      <c r="W9" s="67"/>
      <c r="X9" s="68"/>
      <c r="Y9" s="68"/>
      <c r="Z9" s="68"/>
      <c r="AA9" s="68"/>
    </row>
    <row r="10" spans="1:27" s="17" customFormat="1" ht="18" customHeight="1" x14ac:dyDescent="0.25">
      <c r="B10" s="522" t="s">
        <v>43</v>
      </c>
      <c r="C10" s="523"/>
      <c r="D10" s="523"/>
      <c r="E10" s="523"/>
      <c r="F10" s="523"/>
      <c r="G10" s="523"/>
      <c r="H10" s="524"/>
      <c r="I10" s="13"/>
      <c r="J10" s="80"/>
      <c r="K10" s="67"/>
      <c r="L10" s="67"/>
      <c r="M10" s="67"/>
      <c r="N10" s="67"/>
      <c r="O10" s="67"/>
      <c r="P10" s="67"/>
      <c r="Q10" s="67"/>
      <c r="R10" s="67"/>
      <c r="S10" s="67"/>
      <c r="T10" s="67"/>
      <c r="U10" s="67"/>
      <c r="V10" s="67"/>
      <c r="W10" s="67"/>
      <c r="X10" s="68"/>
      <c r="Y10" s="68"/>
      <c r="Z10" s="68"/>
      <c r="AA10" s="68"/>
    </row>
    <row r="11" spans="1:27" s="17" customFormat="1" ht="18" customHeight="1" x14ac:dyDescent="0.25">
      <c r="B11" s="522" t="s">
        <v>36</v>
      </c>
      <c r="C11" s="523"/>
      <c r="D11" s="523"/>
      <c r="E11" s="523"/>
      <c r="F11" s="523"/>
      <c r="G11" s="364"/>
      <c r="H11" s="365"/>
      <c r="I11" s="13"/>
      <c r="J11" s="80"/>
      <c r="K11" s="67"/>
      <c r="L11" s="67"/>
      <c r="M11" s="67"/>
      <c r="N11" s="67"/>
      <c r="O11" s="67"/>
      <c r="P11" s="67"/>
      <c r="Q11" s="67"/>
      <c r="R11" s="67"/>
      <c r="S11" s="67"/>
      <c r="T11" s="67"/>
      <c r="U11" s="67"/>
      <c r="V11" s="67"/>
      <c r="W11" s="67"/>
      <c r="X11" s="68"/>
      <c r="Y11" s="68"/>
      <c r="Z11" s="68"/>
      <c r="AA11" s="68"/>
    </row>
    <row r="12" spans="1:27" s="17" customFormat="1" ht="18" customHeight="1" x14ac:dyDescent="0.25">
      <c r="B12" s="522" t="s">
        <v>159</v>
      </c>
      <c r="C12" s="523"/>
      <c r="D12" s="523"/>
      <c r="E12" s="523"/>
      <c r="F12" s="81"/>
      <c r="G12" s="81"/>
      <c r="H12" s="82"/>
      <c r="I12" s="13"/>
      <c r="J12" s="80"/>
      <c r="K12" s="67"/>
      <c r="L12" s="67"/>
      <c r="M12" s="67"/>
      <c r="N12" s="67"/>
      <c r="O12" s="67"/>
      <c r="P12" s="67"/>
      <c r="Q12" s="67"/>
      <c r="R12" s="67"/>
      <c r="S12" s="67"/>
      <c r="T12" s="67"/>
      <c r="U12" s="67"/>
      <c r="V12" s="67"/>
      <c r="W12" s="67"/>
      <c r="X12" s="68"/>
      <c r="Y12" s="68"/>
      <c r="Z12" s="68"/>
      <c r="AA12" s="68"/>
    </row>
    <row r="13" spans="1:27" s="17" customFormat="1" ht="18" customHeight="1" x14ac:dyDescent="0.25">
      <c r="B13" s="525"/>
      <c r="C13" s="526"/>
      <c r="D13" s="526"/>
      <c r="E13" s="526"/>
      <c r="F13" s="83"/>
      <c r="G13" s="83"/>
      <c r="H13" s="84"/>
      <c r="I13" s="13"/>
      <c r="J13" s="80"/>
      <c r="K13" s="67"/>
      <c r="L13" s="67"/>
      <c r="M13" s="67"/>
      <c r="N13" s="67"/>
      <c r="O13" s="67"/>
      <c r="P13" s="67"/>
      <c r="Q13" s="67"/>
      <c r="R13" s="67"/>
      <c r="S13" s="67"/>
      <c r="T13" s="67"/>
      <c r="U13" s="67"/>
      <c r="V13" s="67"/>
      <c r="W13" s="67"/>
      <c r="X13" s="68"/>
      <c r="Y13" s="68"/>
      <c r="Z13" s="68"/>
      <c r="AA13" s="68"/>
    </row>
    <row r="14" spans="1:27" s="17" customFormat="1" x14ac:dyDescent="0.25">
      <c r="B14" s="527"/>
      <c r="C14" s="528"/>
      <c r="D14" s="528"/>
      <c r="E14" s="528"/>
      <c r="F14" s="528"/>
      <c r="G14" s="528"/>
      <c r="H14" s="528"/>
      <c r="I14" s="13"/>
      <c r="J14" s="80"/>
      <c r="K14" s="67"/>
      <c r="L14" s="67"/>
      <c r="M14" s="67"/>
      <c r="N14" s="67"/>
      <c r="O14" s="67"/>
      <c r="P14" s="67"/>
      <c r="Q14" s="67"/>
      <c r="R14" s="67"/>
      <c r="S14" s="67"/>
      <c r="T14" s="67"/>
      <c r="U14" s="67"/>
      <c r="V14" s="67"/>
      <c r="W14" s="67"/>
      <c r="X14" s="68"/>
      <c r="Y14" s="68"/>
      <c r="Z14" s="68"/>
      <c r="AA14" s="68"/>
    </row>
    <row r="15" spans="1:27" ht="56.25" customHeight="1" x14ac:dyDescent="0.3">
      <c r="A15" s="85"/>
      <c r="B15" s="86" t="s">
        <v>15</v>
      </c>
      <c r="C15" s="86" t="s">
        <v>16</v>
      </c>
      <c r="D15" s="86" t="s">
        <v>188</v>
      </c>
      <c r="E15" s="86" t="s">
        <v>137</v>
      </c>
      <c r="F15" s="86" t="s">
        <v>17</v>
      </c>
      <c r="G15" s="86" t="s">
        <v>138</v>
      </c>
      <c r="H15" s="86" t="s">
        <v>18</v>
      </c>
      <c r="I15" s="359"/>
      <c r="J15" s="87" t="s">
        <v>19</v>
      </c>
      <c r="K15" s="67" t="s">
        <v>20</v>
      </c>
      <c r="L15" s="67"/>
      <c r="M15" s="67"/>
      <c r="O15" s="67"/>
      <c r="P15" s="79"/>
      <c r="Q15" s="79"/>
      <c r="R15" s="79"/>
      <c r="S15" s="79"/>
      <c r="T15" s="79"/>
      <c r="U15" s="79"/>
      <c r="V15" s="79"/>
      <c r="W15" s="71"/>
      <c r="X15" s="71"/>
      <c r="Y15" s="71"/>
      <c r="Z15" s="71"/>
    </row>
    <row r="16" spans="1:27" s="97" customFormat="1" x14ac:dyDescent="0.25">
      <c r="A16" s="88"/>
      <c r="B16" s="89"/>
      <c r="C16" s="90">
        <v>0</v>
      </c>
      <c r="D16" s="410"/>
      <c r="E16" s="421" t="s">
        <v>23</v>
      </c>
      <c r="F16" s="91" t="str">
        <f>IF(E16="No", "Cannot claim GST incurred",IF(E16="Yes","GST claimable in full",IF(E16="Partially Disposed, Transferred or Sold","To apportion GST claim","-")))</f>
        <v>-</v>
      </c>
      <c r="G16" s="92"/>
      <c r="H16" s="93">
        <f t="shared" ref="H16:H36" si="0">IF(E16="Yes",C16*L16,IF(E16="No",0,IF(E16="Partially Disposed, Transferred or Sold",G16*C16*L16,0)))</f>
        <v>0</v>
      </c>
      <c r="I16" s="94">
        <f>IF(H16&gt;0,1,0)</f>
        <v>0</v>
      </c>
      <c r="J16" s="157">
        <f>(YEAR('2.Declaration'!$E$15)-YEAR(D16))*12+(MONTH('2.Declaration'!$E$15)-MONTH(D16))</f>
        <v>0</v>
      </c>
      <c r="K16" s="67" t="str">
        <f>IF(J16&lt;6,"Yes",IF(J16&gt;6,"No",IF(DAY(D16)&gt;=DAY('2.Declaration'!$E$15),"Yes","No")))</f>
        <v>Yes</v>
      </c>
      <c r="L16" s="96">
        <f t="shared" ref="L16:L36" si="1">IF(K16="Yes",IF(D16="",0,1),0)</f>
        <v>0</v>
      </c>
      <c r="M16" s="67"/>
      <c r="N16" s="95"/>
      <c r="P16" s="98"/>
      <c r="Q16" s="98"/>
      <c r="R16" s="98"/>
      <c r="S16" s="98"/>
      <c r="T16" s="98"/>
      <c r="U16" s="98"/>
      <c r="V16" s="98"/>
      <c r="W16" s="99"/>
      <c r="X16" s="99"/>
      <c r="Y16" s="99"/>
      <c r="Z16" s="99"/>
    </row>
    <row r="17" spans="2:26" x14ac:dyDescent="0.25">
      <c r="B17" s="89"/>
      <c r="C17" s="90">
        <v>0</v>
      </c>
      <c r="D17" s="410"/>
      <c r="E17" s="421" t="s">
        <v>23</v>
      </c>
      <c r="F17" s="91" t="str">
        <f t="shared" ref="F17:F36" si="2">IF(E17="No", "Cannot claim GST incurred",IF(E17="Yes","GST claimable in full",IF(E17="Partially Disposed, Transferred or Sold","To apportion GST claim","-")))</f>
        <v>-</v>
      </c>
      <c r="G17" s="92"/>
      <c r="H17" s="93">
        <f t="shared" si="0"/>
        <v>0</v>
      </c>
      <c r="I17" s="94">
        <f t="shared" ref="I17:I36" si="3">IF(H17&gt;0,1,0)</f>
        <v>0</v>
      </c>
      <c r="J17" s="157">
        <f>(YEAR('2.Declaration'!$E$15)-YEAR(D17))*12+(MONTH('2.Declaration'!$E$15)-MONTH(D17))</f>
        <v>0</v>
      </c>
      <c r="K17" s="67" t="str">
        <f>IF(J17&lt;6,"Yes",IF(J17&gt;6,"No",IF(DAY(D17)&gt;=DAY('2.Declaration'!$E$15),"Yes","No")))</f>
        <v>Yes</v>
      </c>
      <c r="L17" s="96">
        <f t="shared" si="1"/>
        <v>0</v>
      </c>
      <c r="M17" s="79"/>
      <c r="N17" s="67"/>
      <c r="O17" s="13"/>
      <c r="P17" s="79"/>
      <c r="Q17" s="79"/>
      <c r="R17" s="79"/>
      <c r="S17" s="79"/>
      <c r="T17" s="79"/>
      <c r="U17" s="79"/>
      <c r="V17" s="79"/>
      <c r="W17" s="71"/>
      <c r="X17" s="71"/>
      <c r="Y17" s="71"/>
      <c r="Z17" s="71"/>
    </row>
    <row r="18" spans="2:26" x14ac:dyDescent="0.25">
      <c r="B18" s="89"/>
      <c r="C18" s="90">
        <v>0</v>
      </c>
      <c r="D18" s="410"/>
      <c r="E18" s="421" t="s">
        <v>23</v>
      </c>
      <c r="F18" s="91" t="str">
        <f t="shared" si="2"/>
        <v>-</v>
      </c>
      <c r="G18" s="92"/>
      <c r="H18" s="93">
        <f t="shared" si="0"/>
        <v>0</v>
      </c>
      <c r="I18" s="94">
        <f t="shared" si="3"/>
        <v>0</v>
      </c>
      <c r="J18" s="157">
        <f>(YEAR('2.Declaration'!$E$15)-YEAR(D18))*12+(MONTH('2.Declaration'!$E$15)-MONTH(D18))</f>
        <v>0</v>
      </c>
      <c r="K18" s="67" t="str">
        <f>IF(J18&lt;6,"Yes",IF(J18&gt;6,"No",IF(DAY(D18)&gt;=DAY('2.Declaration'!$E$15),"Yes","No")))</f>
        <v>Yes</v>
      </c>
      <c r="L18" s="96">
        <f t="shared" si="1"/>
        <v>0</v>
      </c>
      <c r="M18" s="79"/>
      <c r="N18" s="67"/>
      <c r="O18" s="13"/>
      <c r="P18" s="79"/>
      <c r="Q18" s="79"/>
      <c r="R18" s="79"/>
      <c r="S18" s="79"/>
      <c r="T18" s="79"/>
      <c r="U18" s="79"/>
      <c r="V18" s="79"/>
      <c r="W18" s="71"/>
      <c r="X18" s="71"/>
      <c r="Y18" s="71"/>
      <c r="Z18" s="71"/>
    </row>
    <row r="19" spans="2:26" x14ac:dyDescent="0.25">
      <c r="B19" s="89"/>
      <c r="C19" s="90">
        <v>0</v>
      </c>
      <c r="D19" s="410"/>
      <c r="E19" s="421" t="s">
        <v>23</v>
      </c>
      <c r="F19" s="91" t="str">
        <f t="shared" si="2"/>
        <v>-</v>
      </c>
      <c r="G19" s="92"/>
      <c r="H19" s="93">
        <f t="shared" si="0"/>
        <v>0</v>
      </c>
      <c r="I19" s="94">
        <f t="shared" si="3"/>
        <v>0</v>
      </c>
      <c r="J19" s="157">
        <f>(YEAR('2.Declaration'!$E$15)-YEAR(D19))*12+(MONTH('2.Declaration'!$E$15)-MONTH(D19))</f>
        <v>0</v>
      </c>
      <c r="K19" s="67" t="str">
        <f>IF(J19&lt;6,"Yes",IF(J19&gt;6,"No",IF(DAY(D19)&gt;=DAY('2.Declaration'!$E$15),"Yes","No")))</f>
        <v>Yes</v>
      </c>
      <c r="L19" s="96">
        <f t="shared" si="1"/>
        <v>0</v>
      </c>
      <c r="M19" s="79"/>
      <c r="N19" s="67"/>
      <c r="O19" s="67"/>
      <c r="P19" s="79"/>
      <c r="Q19" s="79"/>
      <c r="R19" s="79"/>
      <c r="S19" s="79"/>
      <c r="T19" s="79"/>
      <c r="U19" s="79"/>
      <c r="V19" s="79"/>
      <c r="W19" s="71"/>
      <c r="X19" s="71"/>
      <c r="Y19" s="71"/>
      <c r="Z19" s="71"/>
    </row>
    <row r="20" spans="2:26" x14ac:dyDescent="0.25">
      <c r="B20" s="89"/>
      <c r="C20" s="90">
        <v>0</v>
      </c>
      <c r="D20" s="410"/>
      <c r="E20" s="421" t="s">
        <v>23</v>
      </c>
      <c r="F20" s="91" t="str">
        <f t="shared" si="2"/>
        <v>-</v>
      </c>
      <c r="G20" s="92"/>
      <c r="H20" s="93">
        <f t="shared" si="0"/>
        <v>0</v>
      </c>
      <c r="I20" s="94">
        <f t="shared" si="3"/>
        <v>0</v>
      </c>
      <c r="J20" s="157">
        <f>(YEAR('2.Declaration'!$E$15)-YEAR(D20))*12+(MONTH('2.Declaration'!$E$15)-MONTH(D20))</f>
        <v>0</v>
      </c>
      <c r="K20" s="67" t="str">
        <f>IF(J20&lt;6,"Yes",IF(J20&gt;6,"No",IF(DAY(D20)&gt;=DAY('2.Declaration'!$E$15),"Yes","No")))</f>
        <v>Yes</v>
      </c>
      <c r="L20" s="96">
        <f t="shared" si="1"/>
        <v>0</v>
      </c>
      <c r="M20" s="79"/>
      <c r="N20" s="67"/>
      <c r="O20" s="67"/>
      <c r="P20" s="79"/>
      <c r="Q20" s="79"/>
      <c r="R20" s="79"/>
      <c r="S20" s="79"/>
      <c r="T20" s="79"/>
      <c r="U20" s="79"/>
      <c r="V20" s="79"/>
      <c r="W20" s="71"/>
      <c r="X20" s="71"/>
      <c r="Y20" s="71"/>
      <c r="Z20" s="71"/>
    </row>
    <row r="21" spans="2:26" x14ac:dyDescent="0.25">
      <c r="B21" s="89"/>
      <c r="C21" s="90">
        <v>0</v>
      </c>
      <c r="D21" s="410"/>
      <c r="E21" s="421" t="s">
        <v>23</v>
      </c>
      <c r="F21" s="91" t="str">
        <f t="shared" si="2"/>
        <v>-</v>
      </c>
      <c r="G21" s="92"/>
      <c r="H21" s="93">
        <f t="shared" si="0"/>
        <v>0</v>
      </c>
      <c r="I21" s="94">
        <f t="shared" si="3"/>
        <v>0</v>
      </c>
      <c r="J21" s="157">
        <f>(YEAR('2.Declaration'!$E$15)-YEAR(D21))*12+(MONTH('2.Declaration'!$E$15)-MONTH(D21))</f>
        <v>0</v>
      </c>
      <c r="K21" s="67" t="str">
        <f>IF(J21&lt;6,"Yes",IF(J21&gt;6,"No",IF(DAY(D21)&gt;=DAY('2.Declaration'!$E$15),"Yes","No")))</f>
        <v>Yes</v>
      </c>
      <c r="L21" s="96">
        <f t="shared" si="1"/>
        <v>0</v>
      </c>
      <c r="M21" s="79"/>
      <c r="N21" s="67"/>
      <c r="O21" s="67"/>
      <c r="P21" s="79"/>
      <c r="Q21" s="79"/>
      <c r="R21" s="79"/>
      <c r="S21" s="79"/>
      <c r="T21" s="79"/>
      <c r="U21" s="79"/>
      <c r="V21" s="79"/>
      <c r="W21" s="71"/>
      <c r="X21" s="71"/>
      <c r="Y21" s="71"/>
      <c r="Z21" s="71"/>
    </row>
    <row r="22" spans="2:26" x14ac:dyDescent="0.25">
      <c r="B22" s="89"/>
      <c r="C22" s="90">
        <v>0</v>
      </c>
      <c r="D22" s="410"/>
      <c r="E22" s="421" t="s">
        <v>23</v>
      </c>
      <c r="F22" s="91" t="str">
        <f t="shared" si="2"/>
        <v>-</v>
      </c>
      <c r="G22" s="92"/>
      <c r="H22" s="93">
        <f t="shared" si="0"/>
        <v>0</v>
      </c>
      <c r="I22" s="94">
        <f t="shared" si="3"/>
        <v>0</v>
      </c>
      <c r="J22" s="157">
        <f>(YEAR('2.Declaration'!$E$15)-YEAR(D22))*12+(MONTH('2.Declaration'!$E$15)-MONTH(D22))</f>
        <v>0</v>
      </c>
      <c r="K22" s="67" t="str">
        <f>IF(J22&lt;6,"Yes",IF(J22&gt;6,"No",IF(DAY(D22)&gt;=DAY('2.Declaration'!$E$15),"Yes","No")))</f>
        <v>Yes</v>
      </c>
      <c r="L22" s="96">
        <f t="shared" si="1"/>
        <v>0</v>
      </c>
      <c r="M22" s="79"/>
      <c r="N22" s="67"/>
      <c r="O22" s="67"/>
      <c r="P22" s="79"/>
      <c r="Q22" s="79"/>
      <c r="R22" s="79"/>
      <c r="S22" s="79"/>
      <c r="T22" s="79"/>
      <c r="U22" s="79"/>
      <c r="V22" s="79"/>
    </row>
    <row r="23" spans="2:26" x14ac:dyDescent="0.25">
      <c r="B23" s="89"/>
      <c r="C23" s="90">
        <v>0</v>
      </c>
      <c r="D23" s="410"/>
      <c r="E23" s="421" t="s">
        <v>23</v>
      </c>
      <c r="F23" s="91" t="str">
        <f t="shared" si="2"/>
        <v>-</v>
      </c>
      <c r="G23" s="92"/>
      <c r="H23" s="93">
        <f t="shared" si="0"/>
        <v>0</v>
      </c>
      <c r="I23" s="94">
        <f t="shared" si="3"/>
        <v>0</v>
      </c>
      <c r="J23" s="157">
        <f>(YEAR('2.Declaration'!$E$15)-YEAR(D23))*12+(MONTH('2.Declaration'!$E$15)-MONTH(D23))</f>
        <v>0</v>
      </c>
      <c r="K23" s="67" t="str">
        <f>IF(J23&lt;6,"Yes",IF(J23&gt;6,"No",IF(DAY(D23)&gt;=DAY('2.Declaration'!$E$15),"Yes","No")))</f>
        <v>Yes</v>
      </c>
      <c r="L23" s="96">
        <f t="shared" si="1"/>
        <v>0</v>
      </c>
      <c r="M23" s="79"/>
      <c r="N23" s="67"/>
      <c r="O23" s="67"/>
      <c r="P23" s="79"/>
      <c r="Q23" s="79"/>
      <c r="R23" s="79"/>
      <c r="S23" s="79"/>
      <c r="T23" s="79"/>
      <c r="U23" s="79"/>
      <c r="V23" s="79"/>
    </row>
    <row r="24" spans="2:26" x14ac:dyDescent="0.25">
      <c r="B24" s="89"/>
      <c r="C24" s="90">
        <v>0</v>
      </c>
      <c r="D24" s="410"/>
      <c r="E24" s="421" t="s">
        <v>23</v>
      </c>
      <c r="F24" s="91" t="str">
        <f t="shared" si="2"/>
        <v>-</v>
      </c>
      <c r="G24" s="92"/>
      <c r="H24" s="93">
        <f t="shared" si="0"/>
        <v>0</v>
      </c>
      <c r="I24" s="94">
        <f t="shared" si="3"/>
        <v>0</v>
      </c>
      <c r="J24" s="157">
        <f>(YEAR('2.Declaration'!$E$15)-YEAR(D24))*12+(MONTH('2.Declaration'!$E$15)-MONTH(D24))</f>
        <v>0</v>
      </c>
      <c r="K24" s="67" t="str">
        <f>IF(J24&lt;6,"Yes",IF(J24&gt;6,"No",IF(DAY(D24)&gt;=DAY('2.Declaration'!$E$15),"Yes","No")))</f>
        <v>Yes</v>
      </c>
      <c r="L24" s="96">
        <f t="shared" si="1"/>
        <v>0</v>
      </c>
      <c r="M24" s="79"/>
      <c r="N24" s="67"/>
      <c r="O24" s="67"/>
      <c r="P24" s="79"/>
      <c r="Q24" s="79"/>
      <c r="R24" s="79"/>
      <c r="S24" s="79"/>
      <c r="T24" s="79"/>
      <c r="U24" s="79"/>
      <c r="V24" s="79"/>
    </row>
    <row r="25" spans="2:26" x14ac:dyDescent="0.25">
      <c r="B25" s="89"/>
      <c r="C25" s="90">
        <v>0</v>
      </c>
      <c r="D25" s="410"/>
      <c r="E25" s="421" t="s">
        <v>23</v>
      </c>
      <c r="F25" s="91" t="str">
        <f t="shared" si="2"/>
        <v>-</v>
      </c>
      <c r="G25" s="92"/>
      <c r="H25" s="93">
        <f t="shared" si="0"/>
        <v>0</v>
      </c>
      <c r="I25" s="94">
        <f t="shared" si="3"/>
        <v>0</v>
      </c>
      <c r="J25" s="157">
        <f>(YEAR('2.Declaration'!$E$15)-YEAR(D25))*12+(MONTH('2.Declaration'!$E$15)-MONTH(D25))</f>
        <v>0</v>
      </c>
      <c r="K25" s="67" t="str">
        <f>IF(J25&lt;6,"Yes",IF(J25&gt;6,"No",IF(DAY(D25)&gt;=DAY('2.Declaration'!$E$15),"Yes","No")))</f>
        <v>Yes</v>
      </c>
      <c r="L25" s="96">
        <f t="shared" si="1"/>
        <v>0</v>
      </c>
      <c r="M25" s="79"/>
      <c r="N25" s="67"/>
      <c r="O25" s="67"/>
      <c r="P25" s="79"/>
      <c r="Q25" s="79"/>
      <c r="R25" s="79"/>
      <c r="S25" s="79"/>
      <c r="T25" s="79"/>
      <c r="U25" s="79"/>
      <c r="V25" s="79"/>
    </row>
    <row r="26" spans="2:26" x14ac:dyDescent="0.25">
      <c r="B26" s="89"/>
      <c r="C26" s="90">
        <v>0</v>
      </c>
      <c r="D26" s="410"/>
      <c r="E26" s="421" t="s">
        <v>23</v>
      </c>
      <c r="F26" s="91" t="str">
        <f t="shared" si="2"/>
        <v>-</v>
      </c>
      <c r="G26" s="92"/>
      <c r="H26" s="93">
        <f t="shared" si="0"/>
        <v>0</v>
      </c>
      <c r="I26" s="94">
        <f t="shared" si="3"/>
        <v>0</v>
      </c>
      <c r="J26" s="157">
        <f>(YEAR('2.Declaration'!$E$15)-YEAR(D26))*12+(MONTH('2.Declaration'!$E$15)-MONTH(D26))</f>
        <v>0</v>
      </c>
      <c r="K26" s="67" t="str">
        <f>IF(J26&lt;6,"Yes",IF(J26&gt;6,"No",IF(DAY(D26)&gt;=DAY('2.Declaration'!$E$15),"Yes","No")))</f>
        <v>Yes</v>
      </c>
      <c r="L26" s="96">
        <f t="shared" si="1"/>
        <v>0</v>
      </c>
      <c r="M26" s="79"/>
      <c r="N26" s="67"/>
      <c r="O26" s="67"/>
      <c r="P26" s="79"/>
      <c r="Q26" s="79"/>
      <c r="R26" s="79"/>
      <c r="S26" s="79"/>
      <c r="T26" s="79"/>
      <c r="U26" s="79"/>
      <c r="V26" s="79"/>
    </row>
    <row r="27" spans="2:26" x14ac:dyDescent="0.25">
      <c r="B27" s="89"/>
      <c r="C27" s="90">
        <v>0</v>
      </c>
      <c r="D27" s="410"/>
      <c r="E27" s="421" t="s">
        <v>23</v>
      </c>
      <c r="F27" s="91" t="str">
        <f t="shared" si="2"/>
        <v>-</v>
      </c>
      <c r="G27" s="92"/>
      <c r="H27" s="93">
        <f t="shared" si="0"/>
        <v>0</v>
      </c>
      <c r="I27" s="94">
        <f t="shared" si="3"/>
        <v>0</v>
      </c>
      <c r="J27" s="157">
        <f>(YEAR('2.Declaration'!$E$15)-YEAR(D27))*12+(MONTH('2.Declaration'!$E$15)-MONTH(D27))</f>
        <v>0</v>
      </c>
      <c r="K27" s="67" t="str">
        <f>IF(J27&lt;6,"Yes",IF(J27&gt;6,"No",IF(DAY(D27)&gt;=DAY('2.Declaration'!$E$15),"Yes","No")))</f>
        <v>Yes</v>
      </c>
      <c r="L27" s="96">
        <f t="shared" si="1"/>
        <v>0</v>
      </c>
      <c r="M27" s="79"/>
      <c r="N27" s="67"/>
      <c r="O27" s="67"/>
      <c r="P27" s="79"/>
      <c r="Q27" s="79"/>
      <c r="R27" s="79"/>
      <c r="S27" s="79"/>
      <c r="T27" s="79"/>
      <c r="U27" s="79"/>
      <c r="V27" s="79"/>
    </row>
    <row r="28" spans="2:26" x14ac:dyDescent="0.25">
      <c r="B28" s="89"/>
      <c r="C28" s="90">
        <v>0</v>
      </c>
      <c r="D28" s="410"/>
      <c r="E28" s="421" t="s">
        <v>23</v>
      </c>
      <c r="F28" s="91" t="str">
        <f t="shared" si="2"/>
        <v>-</v>
      </c>
      <c r="G28" s="92"/>
      <c r="H28" s="93">
        <f t="shared" si="0"/>
        <v>0</v>
      </c>
      <c r="I28" s="94">
        <f t="shared" si="3"/>
        <v>0</v>
      </c>
      <c r="J28" s="157">
        <f>(YEAR('2.Declaration'!$E$15)-YEAR(D28))*12+(MONTH('2.Declaration'!$E$15)-MONTH(D28))</f>
        <v>0</v>
      </c>
      <c r="K28" s="67" t="str">
        <f>IF(J28&lt;6,"Yes",IF(J28&gt;6,"No",IF(DAY(D28)&gt;=DAY('2.Declaration'!$E$15),"Yes","No")))</f>
        <v>Yes</v>
      </c>
      <c r="L28" s="96">
        <f t="shared" si="1"/>
        <v>0</v>
      </c>
      <c r="M28" s="79"/>
      <c r="N28" s="67"/>
      <c r="O28" s="67"/>
      <c r="P28" s="79"/>
      <c r="Q28" s="79"/>
      <c r="R28" s="79"/>
      <c r="S28" s="79"/>
      <c r="T28" s="79"/>
      <c r="U28" s="79"/>
      <c r="V28" s="79"/>
    </row>
    <row r="29" spans="2:26" x14ac:dyDescent="0.25">
      <c r="B29" s="89"/>
      <c r="C29" s="90">
        <v>0</v>
      </c>
      <c r="D29" s="410"/>
      <c r="E29" s="421" t="s">
        <v>23</v>
      </c>
      <c r="F29" s="91" t="str">
        <f t="shared" si="2"/>
        <v>-</v>
      </c>
      <c r="G29" s="92"/>
      <c r="H29" s="93">
        <f t="shared" si="0"/>
        <v>0</v>
      </c>
      <c r="I29" s="94">
        <f t="shared" si="3"/>
        <v>0</v>
      </c>
      <c r="J29" s="157">
        <f>(YEAR('2.Declaration'!$E$15)-YEAR(D29))*12+(MONTH('2.Declaration'!$E$15)-MONTH(D29))</f>
        <v>0</v>
      </c>
      <c r="K29" s="67" t="str">
        <f>IF(J29&lt;6,"Yes",IF(J29&gt;6,"No",IF(DAY(D29)&gt;=DAY('2.Declaration'!$E$15),"Yes","No")))</f>
        <v>Yes</v>
      </c>
      <c r="L29" s="96">
        <f t="shared" si="1"/>
        <v>0</v>
      </c>
      <c r="M29" s="79"/>
      <c r="N29" s="67"/>
      <c r="O29" s="67"/>
      <c r="P29" s="79"/>
      <c r="Q29" s="79"/>
      <c r="R29" s="79"/>
      <c r="S29" s="79"/>
      <c r="T29" s="79"/>
      <c r="U29" s="79"/>
      <c r="V29" s="79"/>
    </row>
    <row r="30" spans="2:26" x14ac:dyDescent="0.25">
      <c r="B30" s="89"/>
      <c r="C30" s="90">
        <v>0</v>
      </c>
      <c r="D30" s="410"/>
      <c r="E30" s="421" t="s">
        <v>23</v>
      </c>
      <c r="F30" s="91" t="str">
        <f t="shared" si="2"/>
        <v>-</v>
      </c>
      <c r="G30" s="92"/>
      <c r="H30" s="93">
        <f t="shared" si="0"/>
        <v>0</v>
      </c>
      <c r="I30" s="94">
        <f t="shared" si="3"/>
        <v>0</v>
      </c>
      <c r="J30" s="157">
        <f>(YEAR('2.Declaration'!$E$15)-YEAR(D30))*12+(MONTH('2.Declaration'!$E$15)-MONTH(D30))</f>
        <v>0</v>
      </c>
      <c r="K30" s="67" t="str">
        <f>IF(J30&lt;6,"Yes",IF(J30&gt;6,"No",IF(DAY(D30)&gt;=DAY('2.Declaration'!$E$15),"Yes","No")))</f>
        <v>Yes</v>
      </c>
      <c r="L30" s="96">
        <f t="shared" si="1"/>
        <v>0</v>
      </c>
      <c r="N30" s="68"/>
      <c r="P30" s="13"/>
    </row>
    <row r="31" spans="2:26" x14ac:dyDescent="0.25">
      <c r="B31" s="89"/>
      <c r="C31" s="90">
        <v>0</v>
      </c>
      <c r="D31" s="410"/>
      <c r="E31" s="421" t="s">
        <v>23</v>
      </c>
      <c r="F31" s="91" t="str">
        <f t="shared" si="2"/>
        <v>-</v>
      </c>
      <c r="G31" s="92"/>
      <c r="H31" s="93">
        <f t="shared" si="0"/>
        <v>0</v>
      </c>
      <c r="I31" s="94">
        <f t="shared" si="3"/>
        <v>0</v>
      </c>
      <c r="J31" s="157">
        <f>(YEAR('2.Declaration'!$E$15)-YEAR(D31))*12+(MONTH('2.Declaration'!$E$15)-MONTH(D31))</f>
        <v>0</v>
      </c>
      <c r="K31" s="67" t="str">
        <f>IF(J31&lt;6,"Yes",IF(J31&gt;6,"No",IF(DAY(D31)&gt;=DAY('2.Declaration'!$E$15),"Yes","No")))</f>
        <v>Yes</v>
      </c>
      <c r="L31" s="96">
        <f t="shared" si="1"/>
        <v>0</v>
      </c>
      <c r="N31" s="68"/>
      <c r="P31" s="13"/>
    </row>
    <row r="32" spans="2:26" x14ac:dyDescent="0.25">
      <c r="B32" s="89"/>
      <c r="C32" s="90">
        <v>0</v>
      </c>
      <c r="D32" s="410"/>
      <c r="E32" s="421" t="s">
        <v>23</v>
      </c>
      <c r="F32" s="91" t="str">
        <f t="shared" si="2"/>
        <v>-</v>
      </c>
      <c r="G32" s="92"/>
      <c r="H32" s="93">
        <f t="shared" si="0"/>
        <v>0</v>
      </c>
      <c r="I32" s="94">
        <f t="shared" si="3"/>
        <v>0</v>
      </c>
      <c r="J32" s="157">
        <f>(YEAR('2.Declaration'!$E$15)-YEAR(D32))*12+(MONTH('2.Declaration'!$E$15)-MONTH(D32))</f>
        <v>0</v>
      </c>
      <c r="K32" s="67" t="str">
        <f>IF(J32&lt;6,"Yes",IF(J32&gt;6,"No",IF(DAY(D32)&gt;=DAY('2.Declaration'!$E$15),"Yes","No")))</f>
        <v>Yes</v>
      </c>
      <c r="L32" s="96">
        <f t="shared" si="1"/>
        <v>0</v>
      </c>
      <c r="N32" s="68"/>
      <c r="P32" s="13"/>
    </row>
    <row r="33" spans="2:16" x14ac:dyDescent="0.25">
      <c r="B33" s="89"/>
      <c r="C33" s="90">
        <v>0</v>
      </c>
      <c r="D33" s="410"/>
      <c r="E33" s="421" t="s">
        <v>23</v>
      </c>
      <c r="F33" s="91" t="str">
        <f t="shared" si="2"/>
        <v>-</v>
      </c>
      <c r="G33" s="92"/>
      <c r="H33" s="93">
        <f t="shared" si="0"/>
        <v>0</v>
      </c>
      <c r="I33" s="94">
        <f t="shared" si="3"/>
        <v>0</v>
      </c>
      <c r="J33" s="157">
        <f>(YEAR('2.Declaration'!$E$15)-YEAR(D33))*12+(MONTH('2.Declaration'!$E$15)-MONTH(D33))</f>
        <v>0</v>
      </c>
      <c r="K33" s="67" t="str">
        <f>IF(J33&lt;6,"Yes",IF(J33&gt;6,"No",IF(DAY(D33)&gt;=DAY('2.Declaration'!$E$15),"Yes","No")))</f>
        <v>Yes</v>
      </c>
      <c r="L33" s="96">
        <f t="shared" si="1"/>
        <v>0</v>
      </c>
      <c r="N33" s="68"/>
      <c r="P33" s="13"/>
    </row>
    <row r="34" spans="2:16" x14ac:dyDescent="0.25">
      <c r="B34" s="89"/>
      <c r="C34" s="90">
        <v>0</v>
      </c>
      <c r="D34" s="410"/>
      <c r="E34" s="421" t="s">
        <v>23</v>
      </c>
      <c r="F34" s="91" t="str">
        <f t="shared" si="2"/>
        <v>-</v>
      </c>
      <c r="G34" s="92"/>
      <c r="H34" s="93">
        <f t="shared" si="0"/>
        <v>0</v>
      </c>
      <c r="I34" s="94">
        <f t="shared" si="3"/>
        <v>0</v>
      </c>
      <c r="J34" s="157">
        <f>(YEAR('2.Declaration'!$E$15)-YEAR(D34))*12+(MONTH('2.Declaration'!$E$15)-MONTH(D34))</f>
        <v>0</v>
      </c>
      <c r="K34" s="67" t="str">
        <f>IF(J34&lt;6,"Yes",IF(J34&gt;6,"No",IF(DAY(D34)&gt;=DAY('2.Declaration'!$E$15),"Yes","No")))</f>
        <v>Yes</v>
      </c>
      <c r="L34" s="96">
        <f t="shared" si="1"/>
        <v>0</v>
      </c>
      <c r="N34" s="68"/>
      <c r="P34" s="13"/>
    </row>
    <row r="35" spans="2:16" x14ac:dyDescent="0.25">
      <c r="B35" s="89"/>
      <c r="C35" s="90">
        <v>0</v>
      </c>
      <c r="D35" s="410"/>
      <c r="E35" s="421" t="s">
        <v>23</v>
      </c>
      <c r="F35" s="91" t="str">
        <f t="shared" si="2"/>
        <v>-</v>
      </c>
      <c r="G35" s="92"/>
      <c r="H35" s="93">
        <f t="shared" si="0"/>
        <v>0</v>
      </c>
      <c r="I35" s="94">
        <f t="shared" si="3"/>
        <v>0</v>
      </c>
      <c r="J35" s="157">
        <f>(YEAR('2.Declaration'!$E$15)-YEAR(D35))*12+(MONTH('2.Declaration'!$E$15)-MONTH(D35))</f>
        <v>0</v>
      </c>
      <c r="K35" s="67" t="str">
        <f>IF(J35&lt;6,"Yes",IF(J35&gt;6,"No",IF(DAY(D35)&gt;=DAY('2.Declaration'!$E$15),"Yes","No")))</f>
        <v>Yes</v>
      </c>
      <c r="L35" s="96">
        <f t="shared" si="1"/>
        <v>0</v>
      </c>
      <c r="N35" s="68"/>
      <c r="P35" s="13"/>
    </row>
    <row r="36" spans="2:16" x14ac:dyDescent="0.25">
      <c r="B36" s="89"/>
      <c r="C36" s="90">
        <v>0</v>
      </c>
      <c r="D36" s="410"/>
      <c r="E36" s="421" t="s">
        <v>23</v>
      </c>
      <c r="F36" s="91" t="str">
        <f t="shared" si="2"/>
        <v>-</v>
      </c>
      <c r="G36" s="92"/>
      <c r="H36" s="93">
        <f t="shared" si="0"/>
        <v>0</v>
      </c>
      <c r="I36" s="94">
        <f t="shared" si="3"/>
        <v>0</v>
      </c>
      <c r="J36" s="157">
        <f>(YEAR('2.Declaration'!$E$15)-YEAR(D36))*12+(MONTH('2.Declaration'!$E$15)-MONTH(D36))</f>
        <v>0</v>
      </c>
      <c r="K36" s="67" t="str">
        <f>IF(J36&lt;6,"Yes",IF(J36&gt;6,"No",IF(DAY(D36)&gt;=DAY('2.Declaration'!$E$15),"Yes","No")))</f>
        <v>Yes</v>
      </c>
      <c r="L36" s="96">
        <f t="shared" si="1"/>
        <v>0</v>
      </c>
      <c r="N36" s="68"/>
      <c r="P36" s="13"/>
    </row>
    <row r="37" spans="2:16" ht="15" customHeight="1" x14ac:dyDescent="0.25">
      <c r="B37" s="520" t="s">
        <v>163</v>
      </c>
      <c r="C37" s="521"/>
      <c r="D37" s="521"/>
      <c r="E37" s="521"/>
      <c r="F37" s="521"/>
      <c r="G37" s="521"/>
      <c r="H37" s="100">
        <f>SUM(H16:H36)</f>
        <v>0</v>
      </c>
      <c r="I37" s="101"/>
      <c r="J37" s="102">
        <f>SUM(I16:I36)</f>
        <v>0</v>
      </c>
    </row>
    <row r="38" spans="2:16" x14ac:dyDescent="0.25"/>
    <row r="39" spans="2:16" ht="18" x14ac:dyDescent="0.25">
      <c r="B39" s="500" t="s">
        <v>231</v>
      </c>
      <c r="C39" s="500"/>
      <c r="D39" s="500"/>
      <c r="E39" s="500"/>
      <c r="F39" s="500"/>
      <c r="G39" s="500"/>
      <c r="H39" s="500"/>
      <c r="I39" s="94"/>
      <c r="K39" s="66"/>
      <c r="L39" s="66"/>
      <c r="O39" s="67"/>
    </row>
    <row r="40" spans="2:16" x14ac:dyDescent="0.25">
      <c r="B40" s="69"/>
      <c r="C40" s="69"/>
      <c r="D40" s="69"/>
      <c r="E40" s="69"/>
      <c r="F40" s="69"/>
      <c r="G40" s="69"/>
      <c r="H40" s="69"/>
      <c r="I40" s="103"/>
    </row>
    <row r="41" spans="2:16" x14ac:dyDescent="0.25">
      <c r="B41" s="69"/>
      <c r="C41" s="69"/>
      <c r="D41" s="69"/>
      <c r="E41" s="69"/>
      <c r="F41" s="69"/>
      <c r="G41" s="69"/>
      <c r="H41" s="69"/>
      <c r="I41" s="103"/>
    </row>
    <row r="42" spans="2:16" x14ac:dyDescent="0.25">
      <c r="B42" s="69"/>
      <c r="C42" s="69"/>
      <c r="D42" s="69"/>
      <c r="E42" s="69"/>
      <c r="F42" s="69"/>
      <c r="G42" s="69"/>
      <c r="H42" s="69"/>
      <c r="I42" s="103"/>
    </row>
    <row r="43" spans="2:16" x14ac:dyDescent="0.25">
      <c r="B43" s="69"/>
      <c r="C43" s="69"/>
      <c r="D43" s="69"/>
      <c r="E43" s="69"/>
      <c r="F43" s="69"/>
      <c r="G43" s="69"/>
      <c r="H43" s="69"/>
      <c r="I43" s="103"/>
    </row>
    <row r="44" spans="2:16" x14ac:dyDescent="0.25">
      <c r="B44" s="69"/>
      <c r="C44" s="69"/>
      <c r="D44" s="69"/>
      <c r="E44" s="69"/>
      <c r="F44" s="69"/>
      <c r="G44" s="69"/>
      <c r="H44" s="69"/>
      <c r="I44" s="103"/>
    </row>
    <row r="45" spans="2:16" x14ac:dyDescent="0.25">
      <c r="B45" s="69"/>
      <c r="C45" s="69"/>
      <c r="D45" s="69"/>
      <c r="E45" s="69"/>
      <c r="F45" s="69"/>
      <c r="G45" s="69"/>
      <c r="H45" s="69"/>
      <c r="I45" s="103"/>
    </row>
    <row r="46" spans="2:16" x14ac:dyDescent="0.25">
      <c r="B46" s="69"/>
      <c r="C46" s="69"/>
      <c r="D46" s="69"/>
      <c r="E46" s="69"/>
      <c r="F46" s="69"/>
      <c r="G46" s="69"/>
      <c r="H46" s="69"/>
      <c r="I46" s="103"/>
    </row>
    <row r="47" spans="2:16" hidden="1" x14ac:dyDescent="0.25">
      <c r="B47" s="69"/>
      <c r="C47" s="69"/>
      <c r="D47" s="69"/>
      <c r="E47" s="69"/>
      <c r="F47" s="69"/>
      <c r="G47" s="69"/>
      <c r="H47" s="69"/>
      <c r="I47" s="103"/>
    </row>
    <row r="48" spans="2:16" hidden="1" x14ac:dyDescent="0.25">
      <c r="B48" s="69"/>
      <c r="C48" s="69"/>
      <c r="D48" s="69"/>
      <c r="E48" s="69"/>
      <c r="F48" s="69"/>
      <c r="G48" s="69"/>
      <c r="H48" s="69"/>
      <c r="I48" s="103"/>
    </row>
    <row r="49" spans="2:9" hidden="1" x14ac:dyDescent="0.25">
      <c r="B49" s="69"/>
      <c r="C49" s="69"/>
      <c r="D49" s="69"/>
      <c r="E49" s="69"/>
      <c r="F49" s="69"/>
      <c r="G49" s="69"/>
      <c r="H49" s="69"/>
      <c r="I49" s="103"/>
    </row>
    <row r="50" spans="2:9" hidden="1" x14ac:dyDescent="0.25">
      <c r="B50" s="69"/>
      <c r="C50" s="69"/>
      <c r="D50" s="69"/>
      <c r="E50" s="69"/>
      <c r="F50" s="69"/>
      <c r="G50" s="69"/>
      <c r="H50" s="69"/>
      <c r="I50" s="103"/>
    </row>
    <row r="51" spans="2:9" hidden="1" x14ac:dyDescent="0.25">
      <c r="B51" s="69"/>
      <c r="C51" s="69"/>
      <c r="D51" s="69"/>
      <c r="E51" s="69"/>
      <c r="F51" s="69"/>
      <c r="G51" s="69"/>
      <c r="H51" s="69"/>
      <c r="I51" s="103"/>
    </row>
    <row r="52" spans="2:9" hidden="1" x14ac:dyDescent="0.25"/>
    <row r="53" spans="2:9" hidden="1" x14ac:dyDescent="0.25"/>
  </sheetData>
  <sheetProtection algorithmName="SHA-512" hashValue="rSQgqSLkuyHVB5TUWh99TOOMeGSg1e2/UUdUJqzbQr6jIrRnebk1vd7WXSh4GNrPLK+X52ZR4ol7N9Ke+4ctsw==" saltValue="Z8UhVE+Tx/pdCGS+r1ClGw==" spinCount="100000" sheet="1" objects="1" scenarios="1"/>
  <mergeCells count="14">
    <mergeCell ref="B8:H8"/>
    <mergeCell ref="C2:E2"/>
    <mergeCell ref="C3:E3"/>
    <mergeCell ref="C4:E4"/>
    <mergeCell ref="B6:H6"/>
    <mergeCell ref="B7:H7"/>
    <mergeCell ref="B37:G37"/>
    <mergeCell ref="B39:H39"/>
    <mergeCell ref="B9:H9"/>
    <mergeCell ref="B10:H10"/>
    <mergeCell ref="B11:F11"/>
    <mergeCell ref="B12:E12"/>
    <mergeCell ref="B13:E13"/>
    <mergeCell ref="B14:H14"/>
  </mergeCells>
  <conditionalFormatting sqref="E16:E36">
    <cfRule type="expression" dxfId="79" priority="1">
      <formula>$D16=""</formula>
    </cfRule>
    <cfRule type="expression" dxfId="78" priority="7">
      <formula>$K16="Yes"</formula>
    </cfRule>
  </conditionalFormatting>
  <conditionalFormatting sqref="G16">
    <cfRule type="expression" dxfId="77" priority="6">
      <formula>$E16="Partially Disposed, Transferred or Sold"</formula>
    </cfRule>
  </conditionalFormatting>
  <conditionalFormatting sqref="E17">
    <cfRule type="expression" dxfId="76" priority="5">
      <formula>$K17="Yes"</formula>
    </cfRule>
  </conditionalFormatting>
  <conditionalFormatting sqref="G17:G36">
    <cfRule type="expression" dxfId="75" priority="4">
      <formula>$E17="Partially Disposed, Transferred or Sold"</formula>
    </cfRule>
  </conditionalFormatting>
  <conditionalFormatting sqref="E18:E36">
    <cfRule type="expression" dxfId="74" priority="3">
      <formula>$K18="Yes"</formula>
    </cfRule>
  </conditionalFormatting>
  <conditionalFormatting sqref="F16:F36">
    <cfRule type="expression" dxfId="73" priority="2">
      <formula>$K16="Yes"</formula>
    </cfRule>
  </conditionalFormatting>
  <dataValidations count="6">
    <dataValidation allowBlank="1" showInputMessage="1" showErrorMessage="1" prompt="Goods held refers to goods which have not been sold, transferred or disposed of by you before your GST registration." sqref="G15"/>
    <dataValidation allowBlank="1" showInputMessage="1" showErrorMessage="1" prompt="= % of goods held x Pre-registration GST incurred" sqref="H15"/>
    <dataValidation type="decimal" operator="greaterThanOrEqual" allowBlank="1" showInputMessage="1" showErrorMessage="1" sqref="C16:C36">
      <formula1>0</formula1>
    </dataValidation>
    <dataValidation type="list" allowBlank="1" showInputMessage="1" showErrorMessage="1" sqref="E16:E36">
      <formula1>$K$2:$K$5</formula1>
    </dataValidation>
    <dataValidation type="whole" operator="greaterThanOrEqual" allowBlank="1" showInputMessage="1" showErrorMessage="1" sqref="H16:H36">
      <formula1>0</formula1>
    </dataValidation>
    <dataValidation type="custom" operator="greaterThanOrEqual" allowBlank="1" showInputMessage="1" showErrorMessage="1" error="The goods are acquired more than 6 months before GST registration. Please use other apportionment formula." sqref="D16:D36">
      <formula1>K16="Yes"</formula1>
    </dataValidation>
  </dataValidations>
  <pageMargins left="0.7" right="0.7" top="0.75" bottom="0.75" header="0.3" footer="0.3"/>
  <pageSetup paperSize="9" scale="5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4"/>
  <sheetViews>
    <sheetView showGridLines="0" showRowColHeaders="0" zoomScale="80" zoomScaleNormal="80" workbookViewId="0">
      <selection activeCell="J13" sqref="J1:XFD1048576"/>
    </sheetView>
  </sheetViews>
  <sheetFormatPr defaultColWidth="0" defaultRowHeight="15" customHeight="1" zeroHeight="1" x14ac:dyDescent="0.25"/>
  <cols>
    <col min="1" max="1" width="9.140625" style="13" customWidth="1"/>
    <col min="2" max="2" width="41.7109375" style="13" customWidth="1"/>
    <col min="3" max="3" width="19.7109375" style="13" customWidth="1"/>
    <col min="4" max="4" width="17.42578125" style="13" customWidth="1"/>
    <col min="5" max="5" width="34.5703125" style="13" customWidth="1"/>
    <col min="6" max="6" width="43.7109375" style="13" customWidth="1"/>
    <col min="7" max="7" width="28.7109375" style="13" customWidth="1"/>
    <col min="8" max="8" width="40.7109375" style="13" customWidth="1"/>
    <col min="9" max="9" width="19.7109375" style="13" customWidth="1"/>
    <col min="10" max="13" width="9.140625" style="13" hidden="1" customWidth="1"/>
    <col min="14" max="15" width="9.140625" style="71" hidden="1" customWidth="1"/>
    <col min="16" max="16384" width="9.140625" style="13" hidden="1"/>
  </cols>
  <sheetData>
    <row r="1" spans="1:27" x14ac:dyDescent="0.25">
      <c r="A1" s="104"/>
    </row>
    <row r="2" spans="1:27" ht="18" x14ac:dyDescent="0.25">
      <c r="B2" s="73" t="s">
        <v>3</v>
      </c>
      <c r="C2" s="531">
        <f>'2.Declaration'!E7</f>
        <v>0</v>
      </c>
      <c r="D2" s="531"/>
      <c r="E2" s="531"/>
      <c r="F2" s="27"/>
      <c r="G2" s="27"/>
      <c r="H2" s="27"/>
      <c r="J2" s="71"/>
      <c r="K2" s="71"/>
      <c r="L2" s="71"/>
      <c r="N2" s="68"/>
      <c r="O2" s="68"/>
    </row>
    <row r="3" spans="1:27" ht="18" x14ac:dyDescent="0.25">
      <c r="B3" s="75" t="s">
        <v>4</v>
      </c>
      <c r="C3" s="532">
        <f>'2.Declaration'!E11</f>
        <v>0</v>
      </c>
      <c r="D3" s="533"/>
      <c r="E3" s="533"/>
      <c r="F3" s="76"/>
      <c r="G3" s="27"/>
      <c r="H3" s="27"/>
      <c r="J3" s="71"/>
      <c r="K3" s="71"/>
      <c r="L3" s="71"/>
      <c r="N3" s="68"/>
      <c r="O3" s="68"/>
    </row>
    <row r="4" spans="1:27" ht="18" x14ac:dyDescent="0.25">
      <c r="B4" s="77" t="s">
        <v>11</v>
      </c>
      <c r="C4" s="505">
        <f>'2.Declaration'!E15</f>
        <v>0</v>
      </c>
      <c r="D4" s="506"/>
      <c r="E4" s="506"/>
      <c r="F4" s="78"/>
      <c r="G4" s="31"/>
      <c r="H4" s="31"/>
      <c r="J4" s="71"/>
      <c r="K4" s="71"/>
      <c r="L4" s="71"/>
      <c r="N4" s="68"/>
      <c r="O4" s="68"/>
    </row>
    <row r="5" spans="1:27" x14ac:dyDescent="0.25">
      <c r="J5" s="71"/>
      <c r="K5" s="71"/>
      <c r="L5" s="71"/>
    </row>
    <row r="6" spans="1:27" ht="18" x14ac:dyDescent="0.25">
      <c r="B6" s="534" t="s">
        <v>21</v>
      </c>
      <c r="C6" s="535"/>
      <c r="D6" s="535"/>
      <c r="E6" s="535"/>
      <c r="F6" s="535"/>
      <c r="G6" s="535"/>
      <c r="H6" s="536"/>
      <c r="J6" s="71"/>
      <c r="K6" s="71"/>
      <c r="L6" s="71"/>
      <c r="M6" s="79"/>
      <c r="N6" s="79"/>
      <c r="O6" s="79"/>
      <c r="P6" s="79"/>
      <c r="Q6" s="79"/>
      <c r="R6" s="79"/>
      <c r="S6" s="79"/>
      <c r="T6" s="79"/>
      <c r="U6" s="79"/>
    </row>
    <row r="7" spans="1:27" ht="18" x14ac:dyDescent="0.25">
      <c r="B7" s="540" t="s">
        <v>169</v>
      </c>
      <c r="C7" s="541"/>
      <c r="D7" s="541"/>
      <c r="E7" s="541"/>
      <c r="F7" s="541"/>
      <c r="G7" s="541"/>
      <c r="H7" s="542"/>
      <c r="J7" s="71"/>
      <c r="K7" s="71"/>
      <c r="L7" s="71"/>
      <c r="M7" s="79"/>
      <c r="N7" s="79"/>
      <c r="O7" s="79"/>
      <c r="P7" s="79"/>
      <c r="Q7" s="79"/>
      <c r="R7" s="79"/>
      <c r="S7" s="79"/>
      <c r="T7" s="79"/>
      <c r="U7" s="79"/>
    </row>
    <row r="8" spans="1:27" ht="41.25" customHeight="1" x14ac:dyDescent="0.25">
      <c r="B8" s="543" t="s">
        <v>206</v>
      </c>
      <c r="C8" s="544"/>
      <c r="D8" s="544"/>
      <c r="E8" s="544"/>
      <c r="F8" s="544"/>
      <c r="G8" s="544"/>
      <c r="H8" s="545"/>
      <c r="J8" s="99" t="s">
        <v>9</v>
      </c>
      <c r="K8" s="71"/>
      <c r="L8" s="71"/>
      <c r="M8" s="79"/>
      <c r="N8" s="79"/>
      <c r="O8" s="79"/>
      <c r="P8" s="79"/>
      <c r="Q8" s="79"/>
      <c r="R8" s="79"/>
      <c r="S8" s="79"/>
      <c r="T8" s="79"/>
      <c r="U8" s="79"/>
    </row>
    <row r="9" spans="1:27" s="17" customFormat="1" ht="18" customHeight="1" x14ac:dyDescent="0.25">
      <c r="B9" s="453" t="s">
        <v>161</v>
      </c>
      <c r="C9" s="454"/>
      <c r="D9" s="454"/>
      <c r="E9" s="454"/>
      <c r="F9" s="454"/>
      <c r="G9" s="454"/>
      <c r="H9" s="105"/>
      <c r="I9" s="13"/>
      <c r="J9" s="71" t="s">
        <v>10</v>
      </c>
      <c r="K9" s="68"/>
      <c r="L9" s="68"/>
      <c r="M9" s="67"/>
      <c r="N9" s="67"/>
      <c r="O9" s="67"/>
      <c r="P9" s="67"/>
      <c r="Q9" s="67"/>
      <c r="R9" s="67"/>
      <c r="S9" s="67"/>
      <c r="T9" s="67"/>
      <c r="U9" s="67"/>
      <c r="V9" s="67"/>
      <c r="W9" s="67"/>
      <c r="X9" s="68"/>
      <c r="Y9" s="68"/>
      <c r="Z9" s="68"/>
      <c r="AA9" s="68"/>
    </row>
    <row r="10" spans="1:27" s="17" customFormat="1" ht="23.25" customHeight="1" x14ac:dyDescent="0.25">
      <c r="B10" s="522" t="s">
        <v>160</v>
      </c>
      <c r="C10" s="523"/>
      <c r="D10" s="523"/>
      <c r="E10" s="523"/>
      <c r="F10" s="523"/>
      <c r="G10" s="107"/>
      <c r="H10" s="108"/>
      <c r="I10" s="13"/>
      <c r="J10" s="71" t="s">
        <v>224</v>
      </c>
      <c r="K10" s="68"/>
      <c r="L10" s="68"/>
      <c r="M10" s="67"/>
      <c r="N10" s="67"/>
      <c r="O10" s="67"/>
      <c r="P10" s="67"/>
      <c r="Q10" s="67"/>
      <c r="R10" s="67"/>
      <c r="S10" s="67"/>
      <c r="T10" s="67"/>
      <c r="U10" s="67"/>
      <c r="V10" s="67"/>
      <c r="W10" s="67"/>
      <c r="X10" s="68"/>
      <c r="Y10" s="68"/>
      <c r="Z10" s="68"/>
      <c r="AA10" s="68"/>
    </row>
    <row r="11" spans="1:27" s="17" customFormat="1" ht="22.5" customHeight="1" x14ac:dyDescent="0.25">
      <c r="B11" s="543" t="s">
        <v>36</v>
      </c>
      <c r="C11" s="523"/>
      <c r="D11" s="523"/>
      <c r="E11" s="523"/>
      <c r="F11" s="109"/>
      <c r="G11" s="109"/>
      <c r="H11" s="110"/>
      <c r="I11" s="13"/>
      <c r="J11" s="422" t="s">
        <v>23</v>
      </c>
      <c r="K11" s="68"/>
      <c r="L11" s="68"/>
      <c r="M11" s="67"/>
      <c r="N11" s="67"/>
      <c r="O11" s="67"/>
      <c r="P11" s="67"/>
      <c r="Q11" s="67"/>
      <c r="R11" s="67"/>
      <c r="S11" s="67"/>
      <c r="T11" s="67"/>
      <c r="U11" s="67"/>
      <c r="V11" s="67"/>
      <c r="W11" s="67"/>
      <c r="X11" s="68"/>
      <c r="Y11" s="68"/>
      <c r="Z11" s="68"/>
      <c r="AA11" s="68"/>
    </row>
    <row r="12" spans="1:27" s="17" customFormat="1" ht="28.5" customHeight="1" x14ac:dyDescent="0.25">
      <c r="B12" s="546" t="s">
        <v>207</v>
      </c>
      <c r="C12" s="547"/>
      <c r="D12" s="547"/>
      <c r="E12" s="547"/>
      <c r="F12" s="547"/>
      <c r="G12" s="364"/>
      <c r="H12" s="82"/>
      <c r="I12" s="13"/>
      <c r="J12" s="68"/>
      <c r="K12" s="68"/>
      <c r="L12" s="68"/>
      <c r="M12" s="67"/>
      <c r="N12" s="67"/>
      <c r="O12" s="67"/>
      <c r="P12" s="67"/>
      <c r="Q12" s="67"/>
      <c r="R12" s="67"/>
      <c r="S12" s="67"/>
      <c r="T12" s="67"/>
      <c r="U12" s="67"/>
      <c r="V12" s="67"/>
      <c r="W12" s="67"/>
      <c r="X12" s="68"/>
      <c r="Y12" s="68"/>
      <c r="Z12" s="68"/>
      <c r="AA12" s="68"/>
    </row>
    <row r="13" spans="1:27" s="17" customFormat="1" ht="18" customHeight="1" x14ac:dyDescent="0.25">
      <c r="B13" s="543"/>
      <c r="C13" s="523"/>
      <c r="D13" s="523"/>
      <c r="E13" s="523"/>
      <c r="F13" s="364"/>
      <c r="G13" s="364"/>
      <c r="H13" s="82"/>
      <c r="I13" s="13"/>
      <c r="J13" s="68"/>
      <c r="K13" s="68"/>
      <c r="L13" s="68"/>
      <c r="M13" s="67"/>
      <c r="N13" s="67"/>
      <c r="O13" s="67"/>
      <c r="P13" s="67"/>
      <c r="Q13" s="67"/>
      <c r="R13" s="67"/>
      <c r="S13" s="67"/>
      <c r="T13" s="67"/>
      <c r="U13" s="67"/>
      <c r="V13" s="67"/>
      <c r="W13" s="67"/>
      <c r="X13" s="68"/>
      <c r="Y13" s="68"/>
      <c r="Z13" s="68"/>
      <c r="AA13" s="68"/>
    </row>
    <row r="14" spans="1:27" s="17" customFormat="1" ht="18" customHeight="1" x14ac:dyDescent="0.25">
      <c r="B14" s="457"/>
      <c r="C14" s="458"/>
      <c r="D14" s="458"/>
      <c r="E14" s="458"/>
      <c r="F14" s="458"/>
      <c r="G14" s="458"/>
      <c r="H14" s="112"/>
      <c r="I14" s="13"/>
      <c r="J14" s="68"/>
      <c r="K14" s="68"/>
      <c r="L14" s="67"/>
      <c r="M14" s="67"/>
      <c r="N14" s="67"/>
      <c r="O14" s="67"/>
      <c r="P14" s="67"/>
      <c r="Q14" s="67"/>
      <c r="R14" s="67"/>
      <c r="S14" s="67"/>
      <c r="T14" s="67"/>
      <c r="U14" s="67"/>
      <c r="V14" s="67"/>
      <c r="W14" s="67"/>
      <c r="X14" s="68"/>
      <c r="Y14" s="68"/>
      <c r="Z14" s="68"/>
      <c r="AA14" s="68"/>
    </row>
    <row r="15" spans="1:27" ht="19.5" x14ac:dyDescent="0.3">
      <c r="A15" s="70"/>
      <c r="B15" s="109"/>
      <c r="C15" s="106"/>
      <c r="D15" s="363"/>
      <c r="E15" s="363"/>
      <c r="F15" s="363"/>
      <c r="G15" s="363"/>
      <c r="H15" s="113"/>
      <c r="J15" s="71"/>
      <c r="K15" s="71"/>
      <c r="L15" s="79"/>
      <c r="M15" s="79"/>
      <c r="N15" s="79"/>
      <c r="O15" s="79"/>
      <c r="P15" s="79"/>
      <c r="Q15" s="79"/>
      <c r="R15" s="79"/>
      <c r="S15" s="79"/>
      <c r="T15" s="79"/>
      <c r="U15" s="79"/>
    </row>
    <row r="16" spans="1:27" ht="52.5" customHeight="1" x14ac:dyDescent="0.3">
      <c r="A16" s="85"/>
      <c r="B16" s="86" t="s">
        <v>15</v>
      </c>
      <c r="C16" s="86" t="s">
        <v>16</v>
      </c>
      <c r="D16" s="86" t="s">
        <v>191</v>
      </c>
      <c r="E16" s="86" t="s">
        <v>25</v>
      </c>
      <c r="F16" s="86" t="s">
        <v>17</v>
      </c>
      <c r="G16" s="86" t="s">
        <v>26</v>
      </c>
      <c r="H16" s="86" t="s">
        <v>18</v>
      </c>
      <c r="I16" s="71"/>
      <c r="J16" s="71"/>
      <c r="K16" s="79" t="s">
        <v>27</v>
      </c>
      <c r="L16" s="79"/>
      <c r="M16" s="79"/>
      <c r="N16" s="79"/>
      <c r="O16" s="79"/>
      <c r="P16" s="79"/>
      <c r="Q16" s="79"/>
      <c r="R16" s="79"/>
      <c r="S16" s="79"/>
      <c r="T16" s="79"/>
    </row>
    <row r="17" spans="1:20" s="97" customFormat="1" ht="15" customHeight="1" x14ac:dyDescent="0.25">
      <c r="A17" s="88"/>
      <c r="B17" s="89"/>
      <c r="C17" s="90">
        <v>0</v>
      </c>
      <c r="D17" s="411"/>
      <c r="E17" s="421" t="s">
        <v>23</v>
      </c>
      <c r="F17" s="91" t="str">
        <f>IF(E17="Yes", "Cannot claim GST incurred",IF(E17="No","GST claimable in full",IF(E17="Partially Consumed/Supplied","To apportion GST claim","-")))</f>
        <v>-</v>
      </c>
      <c r="G17" s="92"/>
      <c r="H17" s="114">
        <f>IF(E17="Yes",0,IF(E17="No",C17*L17,IF(E17="Partially Consumed/Supplied",(1-N17)*C17*L17,0)))</f>
        <v>0</v>
      </c>
      <c r="I17" s="99">
        <f>IF(H17&gt;0,1,0)</f>
        <v>0</v>
      </c>
      <c r="J17" s="345">
        <f>(YEAR('2.Declaration'!$E$15)-YEAR(D17))*12+(MONTH('2.Declaration'!$E$15)-MONTH(D17))</f>
        <v>0</v>
      </c>
      <c r="K17" s="67" t="str">
        <f>IF(J17&lt;6,"Yes",IF(J17&gt;6,"No",IF(DAY(D17)&gt;=DAY('2.Declaration'!$E$15),"Yes","No")))</f>
        <v>Yes</v>
      </c>
      <c r="L17" s="98">
        <f>IF(K17="No",IF(D17="",0,1),0)</f>
        <v>0</v>
      </c>
      <c r="M17" s="87"/>
      <c r="N17" s="98">
        <f>IF(G17="",1,G17)</f>
        <v>1</v>
      </c>
      <c r="O17" s="98"/>
      <c r="P17" s="98"/>
      <c r="Q17" s="98"/>
      <c r="R17" s="98"/>
      <c r="S17" s="98"/>
      <c r="T17" s="98"/>
    </row>
    <row r="18" spans="1:20" ht="15" customHeight="1" x14ac:dyDescent="0.25">
      <c r="A18" s="85"/>
      <c r="B18" s="89"/>
      <c r="C18" s="90">
        <v>0</v>
      </c>
      <c r="D18" s="411"/>
      <c r="E18" s="421" t="s">
        <v>23</v>
      </c>
      <c r="F18" s="91" t="str">
        <f t="shared" ref="F18:F36" si="0">IF(E18="Yes", "Cannot claim GST incurred",IF(E18="No","GST claimable in full",IF(E18="Partially Consumed/Supplied","To apportion GST claim","-")))</f>
        <v>-</v>
      </c>
      <c r="G18" s="92"/>
      <c r="H18" s="114">
        <f t="shared" ref="H18:H36" si="1">IF(E18="Yes",0,IF(E18="No",C18*L18,IF(E18="Partially Consumed/Supplied",(1-N18)*C18*L18,0)))</f>
        <v>0</v>
      </c>
      <c r="I18" s="99">
        <f t="shared" ref="I18:I36" si="2">IF(H18&gt;0,1,0)</f>
        <v>0</v>
      </c>
      <c r="J18" s="345">
        <f>(YEAR('2.Declaration'!$E$15)-YEAR(D18))*12+(MONTH('2.Declaration'!$E$15)-MONTH(D18))</f>
        <v>0</v>
      </c>
      <c r="K18" s="67" t="str">
        <f>IF(J18&lt;6,"Yes",IF(J18&gt;6,"No",IF(DAY(D18)&gt;=DAY('2.Declaration'!$E$15),"Yes","No")))</f>
        <v>Yes</v>
      </c>
      <c r="L18" s="98">
        <f t="shared" ref="L18:L36" si="3">IF(K18="No",IF(D18="",0,1),0)</f>
        <v>0</v>
      </c>
      <c r="M18" s="115"/>
      <c r="N18" s="98">
        <f t="shared" ref="N18:N36" si="4">IF(G18="",1,G18)</f>
        <v>1</v>
      </c>
      <c r="O18" s="79"/>
      <c r="P18" s="79"/>
      <c r="Q18" s="79"/>
      <c r="R18" s="79"/>
      <c r="S18" s="79"/>
      <c r="T18" s="79"/>
    </row>
    <row r="19" spans="1:20" ht="15" customHeight="1" x14ac:dyDescent="0.25">
      <c r="A19" s="88"/>
      <c r="B19" s="89"/>
      <c r="C19" s="90">
        <v>0</v>
      </c>
      <c r="D19" s="411"/>
      <c r="E19" s="421" t="s">
        <v>23</v>
      </c>
      <c r="F19" s="91" t="str">
        <f t="shared" si="0"/>
        <v>-</v>
      </c>
      <c r="G19" s="92"/>
      <c r="H19" s="114">
        <f t="shared" si="1"/>
        <v>0</v>
      </c>
      <c r="I19" s="99">
        <f t="shared" si="2"/>
        <v>0</v>
      </c>
      <c r="J19" s="345">
        <f>(YEAR('2.Declaration'!$E$15)-YEAR(D19))*12+(MONTH('2.Declaration'!$E$15)-MONTH(D19))</f>
        <v>0</v>
      </c>
      <c r="K19" s="67" t="str">
        <f>IF(J19&lt;6,"Yes",IF(J19&gt;6,"No",IF(DAY(D19)&gt;=DAY('2.Declaration'!$E$15),"Yes","No")))</f>
        <v>Yes</v>
      </c>
      <c r="L19" s="98">
        <f t="shared" si="3"/>
        <v>0</v>
      </c>
      <c r="M19" s="67"/>
      <c r="N19" s="98">
        <f t="shared" si="4"/>
        <v>1</v>
      </c>
      <c r="O19" s="79"/>
      <c r="P19" s="79"/>
      <c r="Q19" s="79"/>
      <c r="R19" s="79"/>
      <c r="S19" s="79"/>
      <c r="T19" s="79"/>
    </row>
    <row r="20" spans="1:20" ht="15" customHeight="1" x14ac:dyDescent="0.25">
      <c r="A20" s="85"/>
      <c r="B20" s="89"/>
      <c r="C20" s="90">
        <v>0</v>
      </c>
      <c r="D20" s="411"/>
      <c r="E20" s="421" t="s">
        <v>23</v>
      </c>
      <c r="F20" s="91" t="str">
        <f t="shared" si="0"/>
        <v>-</v>
      </c>
      <c r="G20" s="92"/>
      <c r="H20" s="114">
        <f t="shared" si="1"/>
        <v>0</v>
      </c>
      <c r="I20" s="99">
        <f t="shared" si="2"/>
        <v>0</v>
      </c>
      <c r="J20" s="345">
        <f>(YEAR('2.Declaration'!$E$15)-YEAR(D20))*12+(MONTH('2.Declaration'!$E$15)-MONTH(D20))</f>
        <v>0</v>
      </c>
      <c r="K20" s="67" t="str">
        <f>IF(J20&lt;6,"Yes",IF(J20&gt;6,"No",IF(DAY(D20)&gt;=DAY('2.Declaration'!$E$15),"Yes","No")))</f>
        <v>Yes</v>
      </c>
      <c r="L20" s="98">
        <f t="shared" si="3"/>
        <v>0</v>
      </c>
      <c r="M20" s="67"/>
      <c r="N20" s="98">
        <f t="shared" si="4"/>
        <v>1</v>
      </c>
      <c r="O20" s="79"/>
      <c r="P20" s="79"/>
      <c r="Q20" s="79"/>
      <c r="R20" s="79"/>
      <c r="S20" s="79"/>
      <c r="T20" s="79"/>
    </row>
    <row r="21" spans="1:20" ht="15" customHeight="1" x14ac:dyDescent="0.25">
      <c r="A21" s="88"/>
      <c r="B21" s="89"/>
      <c r="C21" s="90">
        <v>0</v>
      </c>
      <c r="D21" s="411"/>
      <c r="E21" s="421" t="s">
        <v>23</v>
      </c>
      <c r="F21" s="91" t="str">
        <f t="shared" si="0"/>
        <v>-</v>
      </c>
      <c r="G21" s="92"/>
      <c r="H21" s="114">
        <f t="shared" si="1"/>
        <v>0</v>
      </c>
      <c r="I21" s="99">
        <f t="shared" si="2"/>
        <v>0</v>
      </c>
      <c r="J21" s="345">
        <f>(YEAR('2.Declaration'!$E$15)-YEAR(D21))*12+(MONTH('2.Declaration'!$E$15)-MONTH(D21))</f>
        <v>0</v>
      </c>
      <c r="K21" s="67" t="str">
        <f>IF(J21&lt;6,"Yes",IF(J21&gt;6,"No",IF(DAY(D21)&gt;=DAY('2.Declaration'!$E$15),"Yes","No")))</f>
        <v>Yes</v>
      </c>
      <c r="L21" s="98">
        <f t="shared" si="3"/>
        <v>0</v>
      </c>
      <c r="M21" s="79"/>
      <c r="N21" s="98">
        <f t="shared" si="4"/>
        <v>1</v>
      </c>
      <c r="O21" s="79"/>
      <c r="P21" s="79"/>
      <c r="Q21" s="79"/>
      <c r="R21" s="79"/>
      <c r="S21" s="79"/>
      <c r="T21" s="79"/>
    </row>
    <row r="22" spans="1:20" ht="15" customHeight="1" x14ac:dyDescent="0.25">
      <c r="A22" s="85"/>
      <c r="B22" s="89"/>
      <c r="C22" s="90">
        <v>0</v>
      </c>
      <c r="D22" s="411"/>
      <c r="E22" s="421" t="s">
        <v>23</v>
      </c>
      <c r="F22" s="91" t="str">
        <f t="shared" si="0"/>
        <v>-</v>
      </c>
      <c r="G22" s="92"/>
      <c r="H22" s="114">
        <f t="shared" si="1"/>
        <v>0</v>
      </c>
      <c r="I22" s="99">
        <f t="shared" si="2"/>
        <v>0</v>
      </c>
      <c r="J22" s="345">
        <f>(YEAR('2.Declaration'!$E$15)-YEAR(D22))*12+(MONTH('2.Declaration'!$E$15)-MONTH(D22))</f>
        <v>0</v>
      </c>
      <c r="K22" s="67" t="str">
        <f>IF(J22&lt;6,"Yes",IF(J22&gt;6,"No",IF(DAY(D22)&gt;=DAY('2.Declaration'!$E$15),"Yes","No")))</f>
        <v>Yes</v>
      </c>
      <c r="L22" s="98">
        <f t="shared" si="3"/>
        <v>0</v>
      </c>
      <c r="M22" s="79"/>
      <c r="N22" s="98">
        <f t="shared" si="4"/>
        <v>1</v>
      </c>
      <c r="O22" s="79"/>
      <c r="P22" s="79"/>
      <c r="Q22" s="79"/>
      <c r="R22" s="79"/>
      <c r="S22" s="79"/>
      <c r="T22" s="79"/>
    </row>
    <row r="23" spans="1:20" ht="15" customHeight="1" x14ac:dyDescent="0.25">
      <c r="A23" s="88"/>
      <c r="B23" s="89"/>
      <c r="C23" s="90">
        <v>0</v>
      </c>
      <c r="D23" s="411"/>
      <c r="E23" s="421" t="s">
        <v>23</v>
      </c>
      <c r="F23" s="91" t="str">
        <f t="shared" si="0"/>
        <v>-</v>
      </c>
      <c r="G23" s="92"/>
      <c r="H23" s="114">
        <f t="shared" si="1"/>
        <v>0</v>
      </c>
      <c r="I23" s="99">
        <f t="shared" si="2"/>
        <v>0</v>
      </c>
      <c r="J23" s="345">
        <f>(YEAR('2.Declaration'!$E$15)-YEAR(D23))*12+(MONTH('2.Declaration'!$E$15)-MONTH(D23))</f>
        <v>0</v>
      </c>
      <c r="K23" s="67" t="str">
        <f>IF(J23&lt;6,"Yes",IF(J23&gt;6,"No",IF(DAY(D23)&gt;=DAY('2.Declaration'!$E$15),"Yes","No")))</f>
        <v>Yes</v>
      </c>
      <c r="L23" s="98">
        <f t="shared" si="3"/>
        <v>0</v>
      </c>
      <c r="M23" s="79"/>
      <c r="N23" s="98">
        <f t="shared" si="4"/>
        <v>1</v>
      </c>
      <c r="O23" s="79"/>
      <c r="P23" s="79"/>
      <c r="Q23" s="79"/>
      <c r="R23" s="79"/>
      <c r="S23" s="79"/>
      <c r="T23" s="79"/>
    </row>
    <row r="24" spans="1:20" ht="15" customHeight="1" x14ac:dyDescent="0.25">
      <c r="A24" s="85"/>
      <c r="B24" s="89"/>
      <c r="C24" s="90">
        <v>0</v>
      </c>
      <c r="D24" s="411"/>
      <c r="E24" s="421" t="s">
        <v>23</v>
      </c>
      <c r="F24" s="91" t="str">
        <f t="shared" si="0"/>
        <v>-</v>
      </c>
      <c r="G24" s="92"/>
      <c r="H24" s="114">
        <f t="shared" si="1"/>
        <v>0</v>
      </c>
      <c r="I24" s="99">
        <f t="shared" si="2"/>
        <v>0</v>
      </c>
      <c r="J24" s="345">
        <f>(YEAR('2.Declaration'!$E$15)-YEAR(D24))*12+(MONTH('2.Declaration'!$E$15)-MONTH(D24))</f>
        <v>0</v>
      </c>
      <c r="K24" s="67" t="str">
        <f>IF(J24&lt;6,"Yes",IF(J24&gt;6,"No",IF(DAY(D24)&gt;=DAY('2.Declaration'!$E$15),"Yes","No")))</f>
        <v>Yes</v>
      </c>
      <c r="L24" s="98">
        <f t="shared" si="3"/>
        <v>0</v>
      </c>
      <c r="M24" s="79"/>
      <c r="N24" s="98">
        <f t="shared" si="4"/>
        <v>1</v>
      </c>
      <c r="O24" s="79"/>
      <c r="P24" s="79"/>
      <c r="Q24" s="79"/>
      <c r="R24" s="79"/>
      <c r="S24" s="79"/>
      <c r="T24" s="79"/>
    </row>
    <row r="25" spans="1:20" ht="15" customHeight="1" x14ac:dyDescent="0.25">
      <c r="A25" s="88"/>
      <c r="B25" s="89"/>
      <c r="C25" s="90">
        <v>0</v>
      </c>
      <c r="D25" s="411"/>
      <c r="E25" s="421" t="s">
        <v>23</v>
      </c>
      <c r="F25" s="91" t="str">
        <f t="shared" si="0"/>
        <v>-</v>
      </c>
      <c r="G25" s="92"/>
      <c r="H25" s="114">
        <f t="shared" si="1"/>
        <v>0</v>
      </c>
      <c r="I25" s="99">
        <f t="shared" si="2"/>
        <v>0</v>
      </c>
      <c r="J25" s="345">
        <f>(YEAR('2.Declaration'!$E$15)-YEAR(D25))*12+(MONTH('2.Declaration'!$E$15)-MONTH(D25))</f>
        <v>0</v>
      </c>
      <c r="K25" s="67" t="str">
        <f>IF(J25&lt;6,"Yes",IF(J25&gt;6,"No",IF(DAY(D25)&gt;=DAY('2.Declaration'!$E$15),"Yes","No")))</f>
        <v>Yes</v>
      </c>
      <c r="L25" s="98">
        <f t="shared" si="3"/>
        <v>0</v>
      </c>
      <c r="M25" s="79"/>
      <c r="N25" s="98">
        <f t="shared" si="4"/>
        <v>1</v>
      </c>
      <c r="O25" s="79"/>
      <c r="P25" s="79"/>
      <c r="Q25" s="79"/>
      <c r="R25" s="79"/>
      <c r="S25" s="79"/>
      <c r="T25" s="79"/>
    </row>
    <row r="26" spans="1:20" ht="15" customHeight="1" x14ac:dyDescent="0.25">
      <c r="A26" s="85"/>
      <c r="B26" s="89"/>
      <c r="C26" s="90">
        <v>0</v>
      </c>
      <c r="D26" s="411"/>
      <c r="E26" s="421" t="s">
        <v>23</v>
      </c>
      <c r="F26" s="91" t="str">
        <f t="shared" si="0"/>
        <v>-</v>
      </c>
      <c r="G26" s="92"/>
      <c r="H26" s="114">
        <f t="shared" si="1"/>
        <v>0</v>
      </c>
      <c r="I26" s="99">
        <f t="shared" si="2"/>
        <v>0</v>
      </c>
      <c r="J26" s="345">
        <f>(YEAR('2.Declaration'!$E$15)-YEAR(D26))*12+(MONTH('2.Declaration'!$E$15)-MONTH(D26))</f>
        <v>0</v>
      </c>
      <c r="K26" s="67" t="str">
        <f>IF(J26&lt;6,"Yes",IF(J26&gt;6,"No",IF(DAY(D26)&gt;=DAY('2.Declaration'!$E$15),"Yes","No")))</f>
        <v>Yes</v>
      </c>
      <c r="L26" s="98">
        <f t="shared" si="3"/>
        <v>0</v>
      </c>
      <c r="M26" s="79"/>
      <c r="N26" s="98">
        <f t="shared" si="4"/>
        <v>1</v>
      </c>
      <c r="O26" s="79"/>
      <c r="P26" s="79"/>
    </row>
    <row r="27" spans="1:20" ht="15" customHeight="1" x14ac:dyDescent="0.25">
      <c r="A27" s="88"/>
      <c r="B27" s="89"/>
      <c r="C27" s="90">
        <v>0</v>
      </c>
      <c r="D27" s="411"/>
      <c r="E27" s="421" t="s">
        <v>23</v>
      </c>
      <c r="F27" s="91" t="str">
        <f t="shared" si="0"/>
        <v>-</v>
      </c>
      <c r="G27" s="92"/>
      <c r="H27" s="114">
        <f t="shared" si="1"/>
        <v>0</v>
      </c>
      <c r="I27" s="99">
        <f t="shared" si="2"/>
        <v>0</v>
      </c>
      <c r="J27" s="345">
        <f>(YEAR('2.Declaration'!$E$15)-YEAR(D27))*12+(MONTH('2.Declaration'!$E$15)-MONTH(D27))</f>
        <v>0</v>
      </c>
      <c r="K27" s="67" t="str">
        <f>IF(J27&lt;6,"Yes",IF(J27&gt;6,"No",IF(DAY(D27)&gt;=DAY('2.Declaration'!$E$15),"Yes","No")))</f>
        <v>Yes</v>
      </c>
      <c r="L27" s="98">
        <f t="shared" si="3"/>
        <v>0</v>
      </c>
      <c r="M27" s="79"/>
      <c r="N27" s="98">
        <f t="shared" si="4"/>
        <v>1</v>
      </c>
      <c r="O27" s="13"/>
    </row>
    <row r="28" spans="1:20" ht="15" customHeight="1" x14ac:dyDescent="0.25">
      <c r="A28" s="85"/>
      <c r="B28" s="89"/>
      <c r="C28" s="90">
        <v>0</v>
      </c>
      <c r="D28" s="411"/>
      <c r="E28" s="421" t="s">
        <v>23</v>
      </c>
      <c r="F28" s="91" t="str">
        <f t="shared" si="0"/>
        <v>-</v>
      </c>
      <c r="G28" s="92"/>
      <c r="H28" s="114">
        <f t="shared" si="1"/>
        <v>0</v>
      </c>
      <c r="I28" s="99">
        <f t="shared" si="2"/>
        <v>0</v>
      </c>
      <c r="J28" s="345">
        <f>(YEAR('2.Declaration'!$E$15)-YEAR(D28))*12+(MONTH('2.Declaration'!$E$15)-MONTH(D28))</f>
        <v>0</v>
      </c>
      <c r="K28" s="67" t="str">
        <f>IF(J28&lt;6,"Yes",IF(J28&gt;6,"No",IF(DAY(D28)&gt;=DAY('2.Declaration'!$E$15),"Yes","No")))</f>
        <v>Yes</v>
      </c>
      <c r="L28" s="98">
        <f t="shared" si="3"/>
        <v>0</v>
      </c>
      <c r="M28" s="79"/>
      <c r="N28" s="98">
        <f t="shared" si="4"/>
        <v>1</v>
      </c>
      <c r="O28" s="13"/>
    </row>
    <row r="29" spans="1:20" ht="15" customHeight="1" x14ac:dyDescent="0.25">
      <c r="A29" s="88"/>
      <c r="B29" s="89"/>
      <c r="C29" s="90">
        <v>0</v>
      </c>
      <c r="D29" s="411"/>
      <c r="E29" s="421" t="s">
        <v>23</v>
      </c>
      <c r="F29" s="91" t="str">
        <f t="shared" si="0"/>
        <v>-</v>
      </c>
      <c r="G29" s="92"/>
      <c r="H29" s="114">
        <f t="shared" si="1"/>
        <v>0</v>
      </c>
      <c r="I29" s="99">
        <f t="shared" si="2"/>
        <v>0</v>
      </c>
      <c r="J29" s="345">
        <f>(YEAR('2.Declaration'!$E$15)-YEAR(D29))*12+(MONTH('2.Declaration'!$E$15)-MONTH(D29))</f>
        <v>0</v>
      </c>
      <c r="K29" s="67" t="str">
        <f>IF(J29&lt;6,"Yes",IF(J29&gt;6,"No",IF(DAY(D29)&gt;=DAY('2.Declaration'!$E$15),"Yes","No")))</f>
        <v>Yes</v>
      </c>
      <c r="L29" s="98">
        <f t="shared" si="3"/>
        <v>0</v>
      </c>
      <c r="M29" s="71"/>
      <c r="N29" s="98">
        <f t="shared" si="4"/>
        <v>1</v>
      </c>
      <c r="O29" s="13"/>
    </row>
    <row r="30" spans="1:20" ht="15" customHeight="1" x14ac:dyDescent="0.25">
      <c r="A30" s="85"/>
      <c r="B30" s="89"/>
      <c r="C30" s="90">
        <v>0</v>
      </c>
      <c r="D30" s="411"/>
      <c r="E30" s="421" t="s">
        <v>23</v>
      </c>
      <c r="F30" s="91" t="str">
        <f t="shared" si="0"/>
        <v>-</v>
      </c>
      <c r="G30" s="92"/>
      <c r="H30" s="114">
        <f t="shared" si="1"/>
        <v>0</v>
      </c>
      <c r="I30" s="99">
        <f t="shared" si="2"/>
        <v>0</v>
      </c>
      <c r="J30" s="345">
        <f>(YEAR('2.Declaration'!$E$15)-YEAR(D30))*12+(MONTH('2.Declaration'!$E$15)-MONTH(D30))</f>
        <v>0</v>
      </c>
      <c r="K30" s="67" t="str">
        <f>IF(J30&lt;6,"Yes",IF(J30&gt;6,"No",IF(DAY(D30)&gt;=DAY('2.Declaration'!$E$15),"Yes","No")))</f>
        <v>Yes</v>
      </c>
      <c r="L30" s="98">
        <f t="shared" si="3"/>
        <v>0</v>
      </c>
      <c r="M30" s="71"/>
      <c r="N30" s="98">
        <f t="shared" si="4"/>
        <v>1</v>
      </c>
      <c r="O30" s="13"/>
    </row>
    <row r="31" spans="1:20" ht="15" customHeight="1" x14ac:dyDescent="0.25">
      <c r="A31" s="88"/>
      <c r="B31" s="89"/>
      <c r="C31" s="90">
        <v>0</v>
      </c>
      <c r="D31" s="411"/>
      <c r="E31" s="421" t="s">
        <v>23</v>
      </c>
      <c r="F31" s="91" t="str">
        <f t="shared" si="0"/>
        <v>-</v>
      </c>
      <c r="G31" s="92"/>
      <c r="H31" s="114">
        <f t="shared" si="1"/>
        <v>0</v>
      </c>
      <c r="I31" s="99">
        <f t="shared" si="2"/>
        <v>0</v>
      </c>
      <c r="J31" s="345">
        <f>(YEAR('2.Declaration'!$E$15)-YEAR(D31))*12+(MONTH('2.Declaration'!$E$15)-MONTH(D31))</f>
        <v>0</v>
      </c>
      <c r="K31" s="67" t="str">
        <f>IF(J31&lt;6,"Yes",IF(J31&gt;6,"No",IF(DAY(D31)&gt;=DAY('2.Declaration'!$E$15),"Yes","No")))</f>
        <v>Yes</v>
      </c>
      <c r="L31" s="98">
        <f t="shared" si="3"/>
        <v>0</v>
      </c>
      <c r="M31" s="71"/>
      <c r="N31" s="98">
        <f t="shared" si="4"/>
        <v>1</v>
      </c>
      <c r="O31" s="13"/>
    </row>
    <row r="32" spans="1:20" ht="15" customHeight="1" x14ac:dyDescent="0.25">
      <c r="A32" s="85"/>
      <c r="B32" s="89"/>
      <c r="C32" s="90">
        <v>0</v>
      </c>
      <c r="D32" s="411"/>
      <c r="E32" s="421" t="s">
        <v>23</v>
      </c>
      <c r="F32" s="91" t="str">
        <f t="shared" si="0"/>
        <v>-</v>
      </c>
      <c r="G32" s="92"/>
      <c r="H32" s="114">
        <f t="shared" si="1"/>
        <v>0</v>
      </c>
      <c r="I32" s="99">
        <f t="shared" si="2"/>
        <v>0</v>
      </c>
      <c r="J32" s="345">
        <f>(YEAR('2.Declaration'!$E$15)-YEAR(D32))*12+(MONTH('2.Declaration'!$E$15)-MONTH(D32))</f>
        <v>0</v>
      </c>
      <c r="K32" s="67" t="str">
        <f>IF(J32&lt;6,"Yes",IF(J32&gt;6,"No",IF(DAY(D32)&gt;=DAY('2.Declaration'!$E$15),"Yes","No")))</f>
        <v>Yes</v>
      </c>
      <c r="L32" s="98">
        <f t="shared" si="3"/>
        <v>0</v>
      </c>
      <c r="M32" s="71"/>
      <c r="N32" s="98">
        <f t="shared" si="4"/>
        <v>1</v>
      </c>
      <c r="O32" s="13"/>
    </row>
    <row r="33" spans="1:16" ht="15" customHeight="1" x14ac:dyDescent="0.25">
      <c r="A33" s="88"/>
      <c r="B33" s="89"/>
      <c r="C33" s="90">
        <v>0</v>
      </c>
      <c r="D33" s="411"/>
      <c r="E33" s="421" t="s">
        <v>23</v>
      </c>
      <c r="F33" s="91" t="str">
        <f t="shared" si="0"/>
        <v>-</v>
      </c>
      <c r="G33" s="92"/>
      <c r="H33" s="114">
        <f t="shared" si="1"/>
        <v>0</v>
      </c>
      <c r="I33" s="99">
        <f t="shared" si="2"/>
        <v>0</v>
      </c>
      <c r="J33" s="345">
        <f>(YEAR('2.Declaration'!$E$15)-YEAR(D33))*12+(MONTH('2.Declaration'!$E$15)-MONTH(D33))</f>
        <v>0</v>
      </c>
      <c r="K33" s="67" t="str">
        <f>IF(J33&lt;6,"Yes",IF(J33&gt;6,"No",IF(DAY(D33)&gt;=DAY('2.Declaration'!$E$15),"Yes","No")))</f>
        <v>Yes</v>
      </c>
      <c r="L33" s="98">
        <f t="shared" si="3"/>
        <v>0</v>
      </c>
      <c r="M33" s="71"/>
      <c r="N33" s="98">
        <f t="shared" si="4"/>
        <v>1</v>
      </c>
      <c r="O33" s="13"/>
    </row>
    <row r="34" spans="1:16" ht="15" customHeight="1" x14ac:dyDescent="0.25">
      <c r="A34" s="85"/>
      <c r="B34" s="89"/>
      <c r="C34" s="90">
        <v>0</v>
      </c>
      <c r="D34" s="411"/>
      <c r="E34" s="421" t="s">
        <v>23</v>
      </c>
      <c r="F34" s="91" t="str">
        <f t="shared" si="0"/>
        <v>-</v>
      </c>
      <c r="G34" s="92"/>
      <c r="H34" s="114">
        <f t="shared" si="1"/>
        <v>0</v>
      </c>
      <c r="I34" s="99">
        <f t="shared" si="2"/>
        <v>0</v>
      </c>
      <c r="J34" s="345">
        <f>(YEAR('2.Declaration'!$E$15)-YEAR(D34))*12+(MONTH('2.Declaration'!$E$15)-MONTH(D34))</f>
        <v>0</v>
      </c>
      <c r="K34" s="67" t="str">
        <f>IF(J34&lt;6,"Yes",IF(J34&gt;6,"No",IF(DAY(D34)&gt;=DAY('2.Declaration'!$E$15),"Yes","No")))</f>
        <v>Yes</v>
      </c>
      <c r="L34" s="98">
        <f t="shared" si="3"/>
        <v>0</v>
      </c>
      <c r="M34" s="71"/>
      <c r="N34" s="98">
        <f t="shared" si="4"/>
        <v>1</v>
      </c>
      <c r="O34" s="13"/>
    </row>
    <row r="35" spans="1:16" ht="15" customHeight="1" x14ac:dyDescent="0.25">
      <c r="A35" s="88"/>
      <c r="B35" s="89"/>
      <c r="C35" s="90">
        <v>0</v>
      </c>
      <c r="D35" s="411"/>
      <c r="E35" s="421" t="s">
        <v>23</v>
      </c>
      <c r="F35" s="91" t="str">
        <f t="shared" si="0"/>
        <v>-</v>
      </c>
      <c r="G35" s="92"/>
      <c r="H35" s="114">
        <f t="shared" si="1"/>
        <v>0</v>
      </c>
      <c r="I35" s="99">
        <f t="shared" si="2"/>
        <v>0</v>
      </c>
      <c r="J35" s="345">
        <f>(YEAR('2.Declaration'!$E$15)-YEAR(D35))*12+(MONTH('2.Declaration'!$E$15)-MONTH(D35))</f>
        <v>0</v>
      </c>
      <c r="K35" s="67" t="str">
        <f>IF(J35&lt;6,"Yes",IF(J35&gt;6,"No",IF(DAY(D35)&gt;=DAY('2.Declaration'!$E$15),"Yes","No")))</f>
        <v>Yes</v>
      </c>
      <c r="L35" s="98">
        <f t="shared" si="3"/>
        <v>0</v>
      </c>
      <c r="M35" s="71"/>
      <c r="N35" s="98">
        <f t="shared" si="4"/>
        <v>1</v>
      </c>
      <c r="O35" s="13"/>
    </row>
    <row r="36" spans="1:16" ht="15" customHeight="1" x14ac:dyDescent="0.25">
      <c r="A36" s="85"/>
      <c r="B36" s="89"/>
      <c r="C36" s="90">
        <v>0</v>
      </c>
      <c r="D36" s="411"/>
      <c r="E36" s="421" t="s">
        <v>23</v>
      </c>
      <c r="F36" s="91" t="str">
        <f t="shared" si="0"/>
        <v>-</v>
      </c>
      <c r="G36" s="92"/>
      <c r="H36" s="114">
        <f t="shared" si="1"/>
        <v>0</v>
      </c>
      <c r="I36" s="99">
        <f t="shared" si="2"/>
        <v>0</v>
      </c>
      <c r="J36" s="345">
        <f>(YEAR('2.Declaration'!$E$15)-YEAR(D36))*12+(MONTH('2.Declaration'!$E$15)-MONTH(D36))</f>
        <v>0</v>
      </c>
      <c r="K36" s="67" t="str">
        <f>IF(J36&lt;6,"Yes",IF(J36&gt;6,"No",IF(DAY(D36)&gt;=DAY('2.Declaration'!$E$15),"Yes","No")))</f>
        <v>Yes</v>
      </c>
      <c r="L36" s="98">
        <f t="shared" si="3"/>
        <v>0</v>
      </c>
      <c r="M36" s="71"/>
      <c r="N36" s="98">
        <f t="shared" si="4"/>
        <v>1</v>
      </c>
      <c r="O36" s="13"/>
    </row>
    <row r="37" spans="1:16" ht="15" customHeight="1" x14ac:dyDescent="0.25">
      <c r="B37" s="538" t="s">
        <v>163</v>
      </c>
      <c r="C37" s="538"/>
      <c r="D37" s="538"/>
      <c r="E37" s="538"/>
      <c r="F37" s="538"/>
      <c r="G37" s="539"/>
      <c r="H37" s="116">
        <f>SUM(H17:H36)</f>
        <v>0</v>
      </c>
      <c r="I37" s="71">
        <f>SUM(I17:I36)</f>
        <v>0</v>
      </c>
      <c r="J37" s="71"/>
      <c r="K37" s="71"/>
      <c r="M37" s="71"/>
      <c r="O37" s="13"/>
    </row>
    <row r="38" spans="1:16" x14ac:dyDescent="0.25"/>
    <row r="39" spans="1:16" ht="18" x14ac:dyDescent="0.25">
      <c r="B39" s="500" t="s">
        <v>231</v>
      </c>
      <c r="C39" s="500"/>
      <c r="D39" s="500"/>
      <c r="E39" s="500"/>
      <c r="F39" s="500"/>
      <c r="G39" s="500"/>
      <c r="H39" s="500"/>
      <c r="I39" s="69"/>
      <c r="K39" s="66"/>
      <c r="L39" s="66"/>
      <c r="N39" s="13"/>
      <c r="O39" s="67"/>
      <c r="P39" s="68"/>
    </row>
    <row r="40" spans="1:16" x14ac:dyDescent="0.25">
      <c r="B40" s="69"/>
      <c r="C40" s="69"/>
      <c r="D40" s="69"/>
      <c r="E40" s="69"/>
      <c r="F40" s="69"/>
      <c r="G40" s="69"/>
      <c r="H40" s="69"/>
      <c r="I40" s="69"/>
      <c r="N40" s="13"/>
      <c r="O40" s="68"/>
      <c r="P40" s="68"/>
    </row>
    <row r="41" spans="1:16" x14ac:dyDescent="0.25">
      <c r="B41" s="69"/>
      <c r="C41" s="69"/>
      <c r="D41" s="69"/>
      <c r="E41" s="69"/>
      <c r="F41" s="69"/>
      <c r="G41" s="69"/>
      <c r="H41" s="69"/>
      <c r="I41" s="69"/>
      <c r="N41" s="13"/>
      <c r="O41" s="68"/>
      <c r="P41" s="68"/>
    </row>
    <row r="42" spans="1:16" x14ac:dyDescent="0.25">
      <c r="B42" s="69"/>
      <c r="C42" s="69"/>
      <c r="D42" s="69"/>
      <c r="E42" s="69"/>
      <c r="F42" s="69"/>
      <c r="G42" s="69"/>
      <c r="H42" s="69"/>
      <c r="I42" s="69"/>
      <c r="N42" s="13"/>
      <c r="O42" s="68"/>
      <c r="P42" s="68"/>
    </row>
    <row r="43" spans="1:16" x14ac:dyDescent="0.25">
      <c r="B43" s="69"/>
      <c r="C43" s="69"/>
      <c r="D43" s="69"/>
      <c r="E43" s="69"/>
      <c r="F43" s="69"/>
      <c r="G43" s="69"/>
      <c r="H43" s="69"/>
      <c r="I43" s="69"/>
      <c r="N43" s="13"/>
      <c r="O43" s="68"/>
      <c r="P43" s="68"/>
    </row>
    <row r="44" spans="1:16" x14ac:dyDescent="0.25">
      <c r="B44" s="69"/>
      <c r="C44" s="69"/>
      <c r="D44" s="69"/>
      <c r="E44" s="69"/>
      <c r="F44" s="69"/>
      <c r="G44" s="69"/>
      <c r="H44" s="69"/>
      <c r="I44" s="69"/>
      <c r="N44" s="13"/>
      <c r="O44" s="68"/>
      <c r="P44" s="68"/>
    </row>
    <row r="45" spans="1:16" x14ac:dyDescent="0.25">
      <c r="B45" s="69"/>
      <c r="C45" s="69"/>
      <c r="D45" s="69"/>
      <c r="E45" s="69"/>
      <c r="F45" s="69"/>
      <c r="G45" s="69"/>
      <c r="H45" s="69"/>
      <c r="I45" s="69"/>
      <c r="N45" s="13"/>
      <c r="O45" s="68"/>
      <c r="P45" s="68"/>
    </row>
    <row r="46" spans="1:16" hidden="1" x14ac:dyDescent="0.25">
      <c r="B46" s="69"/>
      <c r="C46" s="69"/>
      <c r="D46" s="69"/>
      <c r="E46" s="69"/>
      <c r="F46" s="69"/>
      <c r="G46" s="69"/>
      <c r="H46" s="69"/>
      <c r="I46" s="69"/>
      <c r="N46" s="13"/>
      <c r="O46" s="68"/>
      <c r="P46" s="68"/>
    </row>
    <row r="47" spans="1:16" hidden="1" x14ac:dyDescent="0.25">
      <c r="B47" s="69"/>
      <c r="C47" s="69"/>
      <c r="D47" s="69"/>
      <c r="E47" s="69"/>
      <c r="F47" s="69"/>
      <c r="G47" s="69"/>
      <c r="H47" s="69"/>
      <c r="I47" s="69"/>
      <c r="N47" s="13"/>
      <c r="O47" s="68"/>
      <c r="P47" s="68"/>
    </row>
    <row r="48" spans="1:16" hidden="1" x14ac:dyDescent="0.25">
      <c r="B48" s="69"/>
      <c r="C48" s="69"/>
      <c r="D48" s="69"/>
      <c r="E48" s="69"/>
      <c r="F48" s="69"/>
      <c r="G48" s="69"/>
      <c r="H48" s="69"/>
      <c r="I48" s="69"/>
      <c r="N48" s="13"/>
      <c r="O48" s="68"/>
      <c r="P48" s="68"/>
    </row>
    <row r="49" spans="2:16" hidden="1" x14ac:dyDescent="0.25">
      <c r="B49" s="69"/>
      <c r="C49" s="69"/>
      <c r="D49" s="69"/>
      <c r="E49" s="69"/>
      <c r="F49" s="69"/>
      <c r="G49" s="69"/>
      <c r="H49" s="69"/>
      <c r="I49" s="69"/>
      <c r="N49" s="13"/>
      <c r="O49" s="68"/>
      <c r="P49" s="68"/>
    </row>
    <row r="50" spans="2:16" hidden="1" x14ac:dyDescent="0.25">
      <c r="B50" s="69"/>
      <c r="C50" s="69"/>
      <c r="D50" s="69"/>
      <c r="E50" s="69"/>
      <c r="F50" s="69"/>
      <c r="G50" s="69"/>
      <c r="H50" s="69"/>
      <c r="I50" s="69"/>
      <c r="N50" s="13"/>
      <c r="O50" s="68"/>
      <c r="P50" s="68"/>
    </row>
    <row r="51" spans="2:16" hidden="1" x14ac:dyDescent="0.25">
      <c r="B51" s="69"/>
      <c r="C51" s="69"/>
      <c r="D51" s="69"/>
      <c r="E51" s="69"/>
      <c r="F51" s="69"/>
      <c r="G51" s="69"/>
      <c r="H51" s="69"/>
      <c r="I51" s="69"/>
      <c r="N51" s="13"/>
      <c r="O51" s="68"/>
      <c r="P51" s="68"/>
    </row>
    <row r="52" spans="2:16" hidden="1" x14ac:dyDescent="0.25">
      <c r="B52" s="70"/>
      <c r="C52" s="70"/>
      <c r="D52" s="70"/>
      <c r="E52" s="70"/>
      <c r="F52" s="70"/>
      <c r="G52" s="70"/>
      <c r="H52" s="70"/>
      <c r="I52" s="69"/>
    </row>
    <row r="53" spans="2:16" hidden="1" x14ac:dyDescent="0.25">
      <c r="I53" s="69"/>
    </row>
    <row r="54" spans="2:16" hidden="1" x14ac:dyDescent="0.25"/>
  </sheetData>
  <sheetProtection algorithmName="SHA-512" hashValue="JnhDLlotmfEzww9tN0cchq2CMCSXcpWO5IRnxaStTUY9s8+AYIADpMn85DIWtkwhQMZGhVBb4LBRY2P9c/nPbg==" saltValue="rIiIRHmGT8PkzaLFDOknrQ==" spinCount="100000" sheet="1" objects="1" scenarios="1"/>
  <mergeCells count="14">
    <mergeCell ref="B39:H39"/>
    <mergeCell ref="B37:G37"/>
    <mergeCell ref="C2:E2"/>
    <mergeCell ref="C3:E3"/>
    <mergeCell ref="C4:E4"/>
    <mergeCell ref="B6:H6"/>
    <mergeCell ref="B7:H7"/>
    <mergeCell ref="B8:H8"/>
    <mergeCell ref="B9:G9"/>
    <mergeCell ref="B11:E11"/>
    <mergeCell ref="B12:F12"/>
    <mergeCell ref="B13:E13"/>
    <mergeCell ref="B14:G14"/>
    <mergeCell ref="B10:F10"/>
  </mergeCells>
  <conditionalFormatting sqref="G17">
    <cfRule type="expression" dxfId="72" priority="5">
      <formula>$E17="Partially Consumed/Supplied"</formula>
    </cfRule>
  </conditionalFormatting>
  <conditionalFormatting sqref="G18:G36">
    <cfRule type="expression" dxfId="71" priority="4">
      <formula>$E18="Partially Consumed/Supplied"</formula>
    </cfRule>
  </conditionalFormatting>
  <conditionalFormatting sqref="E17">
    <cfRule type="expression" dxfId="70" priority="3">
      <formula>$D17&gt;0</formula>
    </cfRule>
  </conditionalFormatting>
  <conditionalFormatting sqref="E18:E36">
    <cfRule type="expression" dxfId="69" priority="2">
      <formula>$D18&gt;0</formula>
    </cfRule>
  </conditionalFormatting>
  <conditionalFormatting sqref="F17:F36">
    <cfRule type="expression" dxfId="68" priority="1">
      <formula>$K17="No"</formula>
    </cfRule>
  </conditionalFormatting>
  <dataValidations count="6">
    <dataValidation allowBlank="1" showInputMessage="1" showErrorMessage="1" prompt="To calculate this, please refer to the formula in the description box above." sqref="G16"/>
    <dataValidation allowBlank="1" showInputMessage="1" showErrorMessage="1" prompt="= (1 - % of goods consumed or supplied) x Pre-registration GST incurred" sqref="H16"/>
    <dataValidation type="decimal" operator="greaterThanOrEqual" allowBlank="1" showInputMessage="1" showErrorMessage="1" sqref="C17:C36">
      <formula1>0</formula1>
    </dataValidation>
    <dataValidation type="list" allowBlank="1" showInputMessage="1" showErrorMessage="1" sqref="E17:E36">
      <formula1>$J$8:$J$11</formula1>
    </dataValidation>
    <dataValidation type="whole" operator="greaterThanOrEqual" allowBlank="1" showInputMessage="1" showErrorMessage="1" sqref="H17:H36">
      <formula1>0</formula1>
    </dataValidation>
    <dataValidation type="custom" operator="greaterThanOrEqual" allowBlank="1" showInputMessage="1" showErrorMessage="1" error="The goods are acquired within 6 months before GST registration. Please use other apportionment formula." sqref="D17:D36">
      <formula1>K17="No"</formula1>
    </dataValidation>
  </dataValidations>
  <pageMargins left="0.7" right="0.7" top="0.75" bottom="0.75" header="0.3" footer="0.3"/>
  <pageSetup paperSize="9" scale="57" orientation="landscape" horizontalDpi="4294967294" verticalDpi="4294967294"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9"/>
  <sheetViews>
    <sheetView showGridLines="0" showRowColHeaders="0" zoomScale="70" zoomScaleNormal="70" workbookViewId="0">
      <selection activeCell="E21" sqref="E21"/>
    </sheetView>
  </sheetViews>
  <sheetFormatPr defaultColWidth="0" defaultRowHeight="15" customHeight="1" zeroHeight="1" x14ac:dyDescent="0.25"/>
  <cols>
    <col min="1" max="1" width="9.140625" style="13" customWidth="1"/>
    <col min="2" max="2" width="41.7109375" style="13" customWidth="1"/>
    <col min="3" max="3" width="19.7109375" style="13" customWidth="1"/>
    <col min="4" max="4" width="17.85546875" style="13" customWidth="1"/>
    <col min="5" max="5" width="28" style="13" customWidth="1"/>
    <col min="6" max="6" width="40" style="13" customWidth="1"/>
    <col min="7" max="7" width="33.5703125" style="13" customWidth="1"/>
    <col min="8" max="8" width="38.7109375" style="13" customWidth="1"/>
    <col min="9" max="10" width="37.7109375" style="13" customWidth="1"/>
    <col min="11" max="11" width="19.7109375" style="13" customWidth="1"/>
    <col min="12" max="12" width="14.140625" style="71" hidden="1" customWidth="1"/>
    <col min="13" max="15" width="9.140625" style="13" hidden="1" customWidth="1"/>
    <col min="16" max="19" width="11.5703125" style="68" hidden="1" customWidth="1"/>
    <col min="20" max="22" width="0" style="68" hidden="1" customWidth="1"/>
    <col min="23" max="32" width="0" style="13" hidden="1" customWidth="1"/>
    <col min="33" max="16384" width="9.140625" style="13" hidden="1"/>
  </cols>
  <sheetData>
    <row r="1" spans="2:32" x14ac:dyDescent="0.25">
      <c r="P1" s="13"/>
      <c r="Q1" s="13"/>
      <c r="R1" s="71"/>
      <c r="S1" s="71"/>
      <c r="T1" s="71"/>
      <c r="U1" s="13"/>
      <c r="V1" s="13"/>
    </row>
    <row r="2" spans="2:32" ht="18" x14ac:dyDescent="0.25">
      <c r="B2" s="73" t="s">
        <v>3</v>
      </c>
      <c r="C2" s="531">
        <f>'2.Declaration'!E7</f>
        <v>0</v>
      </c>
      <c r="D2" s="531"/>
      <c r="E2" s="531"/>
      <c r="F2" s="27"/>
      <c r="G2" s="27"/>
      <c r="H2" s="27"/>
      <c r="P2" s="13"/>
      <c r="Q2" s="13"/>
      <c r="U2" s="13"/>
      <c r="V2" s="13"/>
    </row>
    <row r="3" spans="2:32" ht="18" x14ac:dyDescent="0.25">
      <c r="B3" s="75" t="s">
        <v>4</v>
      </c>
      <c r="C3" s="532">
        <f>'2.Declaration'!E11</f>
        <v>0</v>
      </c>
      <c r="D3" s="533"/>
      <c r="E3" s="533"/>
      <c r="F3" s="76"/>
      <c r="G3" s="27"/>
      <c r="H3" s="27"/>
      <c r="P3" s="13"/>
      <c r="Q3" s="13"/>
      <c r="U3" s="13"/>
      <c r="V3" s="13"/>
    </row>
    <row r="4" spans="2:32" ht="18" x14ac:dyDescent="0.25">
      <c r="B4" s="77" t="s">
        <v>11</v>
      </c>
      <c r="C4" s="505">
        <f>'2.Declaration'!E15</f>
        <v>0</v>
      </c>
      <c r="D4" s="506"/>
      <c r="E4" s="506"/>
      <c r="F4" s="78"/>
      <c r="G4" s="31"/>
      <c r="H4" s="31"/>
      <c r="P4" s="13"/>
      <c r="Q4" s="13"/>
      <c r="U4" s="13"/>
      <c r="V4" s="13"/>
    </row>
    <row r="5" spans="2:32" x14ac:dyDescent="0.25"/>
    <row r="6" spans="2:32" ht="18" x14ac:dyDescent="0.25">
      <c r="B6" s="534" t="s">
        <v>21</v>
      </c>
      <c r="C6" s="535"/>
      <c r="D6" s="535"/>
      <c r="E6" s="535"/>
      <c r="F6" s="535"/>
      <c r="G6" s="535"/>
      <c r="H6" s="535"/>
      <c r="I6" s="535"/>
      <c r="J6" s="536"/>
    </row>
    <row r="7" spans="2:32" ht="18" x14ac:dyDescent="0.25">
      <c r="B7" s="540" t="s">
        <v>28</v>
      </c>
      <c r="C7" s="541"/>
      <c r="D7" s="541"/>
      <c r="E7" s="541"/>
      <c r="F7" s="541"/>
      <c r="G7" s="541"/>
      <c r="H7" s="541"/>
      <c r="I7" s="541"/>
      <c r="J7" s="542"/>
    </row>
    <row r="8" spans="2:32" ht="35.25" customHeight="1" x14ac:dyDescent="0.25">
      <c r="B8" s="543" t="s">
        <v>222</v>
      </c>
      <c r="C8" s="544"/>
      <c r="D8" s="544"/>
      <c r="E8" s="544"/>
      <c r="F8" s="544"/>
      <c r="G8" s="544"/>
      <c r="H8" s="354"/>
      <c r="I8" s="354"/>
      <c r="J8" s="355"/>
    </row>
    <row r="9" spans="2:32" s="17" customFormat="1" ht="22.5" customHeight="1" x14ac:dyDescent="0.25">
      <c r="B9" s="543" t="s">
        <v>42</v>
      </c>
      <c r="C9" s="544"/>
      <c r="D9" s="544"/>
      <c r="E9" s="544"/>
      <c r="F9" s="354"/>
      <c r="G9" s="354"/>
      <c r="H9" s="354"/>
      <c r="I9" s="354"/>
      <c r="J9" s="355"/>
      <c r="K9" s="13"/>
      <c r="L9" s="118" t="s">
        <v>29</v>
      </c>
      <c r="M9" s="74" t="s">
        <v>9</v>
      </c>
      <c r="N9" s="67"/>
      <c r="O9" s="67"/>
      <c r="P9" s="67"/>
      <c r="Q9" s="67"/>
      <c r="R9" s="67"/>
      <c r="S9" s="67"/>
      <c r="T9" s="67"/>
      <c r="U9" s="67"/>
      <c r="V9" s="67"/>
      <c r="W9" s="67"/>
      <c r="X9" s="67"/>
      <c r="Y9" s="67"/>
      <c r="Z9" s="67"/>
      <c r="AA9" s="67"/>
      <c r="AB9" s="67"/>
      <c r="AC9" s="68"/>
      <c r="AD9" s="68"/>
      <c r="AE9" s="68"/>
      <c r="AF9" s="68"/>
    </row>
    <row r="10" spans="2:32" s="123" customFormat="1" ht="36" customHeight="1" x14ac:dyDescent="0.25">
      <c r="B10" s="550" t="s">
        <v>162</v>
      </c>
      <c r="C10" s="551"/>
      <c r="D10" s="551"/>
      <c r="E10" s="551"/>
      <c r="F10" s="551"/>
      <c r="G10" s="551"/>
      <c r="H10" s="551"/>
      <c r="I10" s="119"/>
      <c r="J10" s="120"/>
      <c r="K10" s="13"/>
      <c r="L10" s="121" t="s">
        <v>10</v>
      </c>
      <c r="M10" s="122" t="s">
        <v>10</v>
      </c>
      <c r="N10" s="122"/>
      <c r="O10" s="122"/>
      <c r="P10" s="122"/>
      <c r="Q10" s="122"/>
      <c r="R10" s="122"/>
      <c r="S10" s="122"/>
      <c r="T10" s="122"/>
      <c r="U10" s="122"/>
      <c r="V10" s="122"/>
      <c r="W10" s="122"/>
      <c r="X10" s="122"/>
      <c r="Y10" s="122"/>
      <c r="Z10" s="122"/>
      <c r="AA10" s="122"/>
      <c r="AB10" s="122"/>
      <c r="AC10" s="121"/>
      <c r="AD10" s="121"/>
      <c r="AE10" s="121"/>
      <c r="AF10" s="121"/>
    </row>
    <row r="11" spans="2:32" s="17" customFormat="1" ht="18" customHeight="1" x14ac:dyDescent="0.25">
      <c r="B11" s="522" t="s">
        <v>36</v>
      </c>
      <c r="C11" s="523"/>
      <c r="D11" s="523"/>
      <c r="E11" s="523"/>
      <c r="F11" s="523"/>
      <c r="G11" s="523"/>
      <c r="H11" s="81"/>
      <c r="I11" s="124"/>
      <c r="J11" s="125"/>
      <c r="K11" s="13"/>
      <c r="L11" s="422" t="s">
        <v>23</v>
      </c>
      <c r="M11" s="67" t="s">
        <v>30</v>
      </c>
      <c r="N11" s="67"/>
      <c r="O11" s="67"/>
      <c r="P11" s="67"/>
      <c r="Q11" s="67"/>
      <c r="R11" s="67"/>
      <c r="S11" s="67"/>
      <c r="T11" s="67"/>
      <c r="U11" s="67"/>
      <c r="V11" s="67"/>
      <c r="W11" s="67"/>
      <c r="X11" s="67"/>
      <c r="Y11" s="67"/>
      <c r="Z11" s="67"/>
      <c r="AA11" s="67"/>
      <c r="AB11" s="67"/>
      <c r="AC11" s="68"/>
      <c r="AD11" s="68"/>
      <c r="AE11" s="68"/>
      <c r="AF11" s="68"/>
    </row>
    <row r="12" spans="2:32" s="17" customFormat="1" ht="36.75" customHeight="1" x14ac:dyDescent="0.25">
      <c r="B12" s="543" t="s">
        <v>209</v>
      </c>
      <c r="C12" s="544"/>
      <c r="D12" s="544"/>
      <c r="E12" s="544"/>
      <c r="F12" s="366"/>
      <c r="G12" s="366"/>
      <c r="H12" s="366"/>
      <c r="I12" s="81"/>
      <c r="J12" s="82"/>
      <c r="K12" s="13"/>
      <c r="L12" s="68"/>
      <c r="M12" s="423" t="s">
        <v>23</v>
      </c>
      <c r="N12" s="67"/>
      <c r="O12" s="67"/>
      <c r="P12" s="67"/>
      <c r="Q12" s="67"/>
      <c r="R12" s="67"/>
      <c r="S12" s="67"/>
      <c r="T12" s="67"/>
      <c r="U12" s="67"/>
      <c r="V12" s="67"/>
      <c r="W12" s="67"/>
      <c r="X12" s="67"/>
      <c r="Y12" s="67"/>
      <c r="Z12" s="67"/>
      <c r="AA12" s="67"/>
      <c r="AB12" s="67"/>
      <c r="AC12" s="68"/>
      <c r="AD12" s="68"/>
      <c r="AE12" s="68"/>
      <c r="AF12" s="68"/>
    </row>
    <row r="13" spans="2:32" s="17" customFormat="1" ht="45.75" customHeight="1" x14ac:dyDescent="0.25">
      <c r="B13" s="522" t="s">
        <v>227</v>
      </c>
      <c r="C13" s="523"/>
      <c r="D13" s="523"/>
      <c r="E13" s="523"/>
      <c r="F13" s="523"/>
      <c r="G13" s="523"/>
      <c r="H13" s="523"/>
      <c r="I13" s="124"/>
      <c r="J13" s="125"/>
      <c r="K13" s="13"/>
      <c r="L13" s="68"/>
      <c r="M13" s="67"/>
      <c r="N13" s="67"/>
      <c r="O13" s="67"/>
      <c r="P13" s="67"/>
      <c r="Q13" s="67"/>
      <c r="R13" s="67"/>
      <c r="S13" s="67"/>
      <c r="T13" s="67"/>
      <c r="U13" s="67"/>
      <c r="V13" s="67"/>
      <c r="W13" s="67"/>
      <c r="X13" s="67"/>
      <c r="Y13" s="67"/>
      <c r="Z13" s="67"/>
      <c r="AA13" s="67"/>
      <c r="AB13" s="67"/>
      <c r="AC13" s="68"/>
      <c r="AD13" s="68"/>
      <c r="AE13" s="68"/>
      <c r="AF13" s="68"/>
    </row>
    <row r="14" spans="2:32" s="17" customFormat="1" ht="18" customHeight="1" x14ac:dyDescent="0.25">
      <c r="B14" s="522"/>
      <c r="C14" s="523"/>
      <c r="D14" s="523"/>
      <c r="E14" s="523"/>
      <c r="F14" s="523"/>
      <c r="G14" s="523"/>
      <c r="H14" s="364"/>
      <c r="I14" s="124"/>
      <c r="J14" s="125"/>
      <c r="K14" s="13"/>
      <c r="L14" s="68"/>
      <c r="N14" s="67"/>
      <c r="O14" s="67"/>
      <c r="P14" s="67"/>
      <c r="Q14" s="67"/>
      <c r="R14" s="67"/>
      <c r="S14" s="67"/>
      <c r="T14" s="67"/>
      <c r="U14" s="67"/>
      <c r="V14" s="67"/>
      <c r="W14" s="67"/>
      <c r="X14" s="67"/>
      <c r="Y14" s="67"/>
      <c r="Z14" s="67"/>
      <c r="AA14" s="67"/>
      <c r="AB14" s="67"/>
      <c r="AC14" s="68"/>
      <c r="AD14" s="68"/>
      <c r="AE14" s="68"/>
      <c r="AF14" s="68"/>
    </row>
    <row r="15" spans="2:32" s="17" customFormat="1" ht="39.75" hidden="1" customHeight="1" x14ac:dyDescent="0.25">
      <c r="B15" s="368" t="s">
        <v>208</v>
      </c>
      <c r="C15" s="369"/>
      <c r="D15" s="523"/>
      <c r="E15" s="523"/>
      <c r="F15" s="369"/>
      <c r="G15" s="369"/>
      <c r="H15" s="369"/>
      <c r="I15" s="124"/>
      <c r="J15" s="125"/>
      <c r="K15" s="13"/>
      <c r="L15" s="68"/>
      <c r="N15" s="67"/>
      <c r="O15" s="67"/>
      <c r="P15" s="67"/>
      <c r="Q15" s="67"/>
      <c r="R15" s="67"/>
      <c r="S15" s="67"/>
      <c r="T15" s="67"/>
      <c r="U15" s="67"/>
      <c r="V15" s="67"/>
      <c r="W15" s="67"/>
      <c r="X15" s="67"/>
      <c r="Y15" s="67"/>
      <c r="Z15" s="67"/>
      <c r="AA15" s="67"/>
      <c r="AB15" s="67"/>
      <c r="AC15" s="68"/>
      <c r="AD15" s="68"/>
      <c r="AE15" s="68"/>
      <c r="AF15" s="68"/>
    </row>
    <row r="16" spans="2:32" s="17" customFormat="1" ht="8.25" customHeight="1" x14ac:dyDescent="0.25">
      <c r="B16" s="552"/>
      <c r="C16" s="553"/>
      <c r="D16" s="553"/>
      <c r="E16" s="553"/>
      <c r="F16" s="367"/>
      <c r="G16" s="367"/>
      <c r="H16" s="367"/>
      <c r="I16" s="127"/>
      <c r="J16" s="128"/>
      <c r="K16" s="13"/>
      <c r="L16" s="68"/>
      <c r="M16" s="67"/>
      <c r="N16" s="67"/>
      <c r="O16" s="67"/>
      <c r="P16" s="67"/>
      <c r="Q16" s="67"/>
      <c r="R16" s="67"/>
      <c r="S16" s="67"/>
      <c r="T16" s="67"/>
      <c r="U16" s="67"/>
      <c r="V16" s="67"/>
      <c r="W16" s="67"/>
      <c r="X16" s="67"/>
      <c r="Y16" s="67"/>
      <c r="Z16" s="67"/>
      <c r="AA16" s="67"/>
      <c r="AB16" s="67"/>
      <c r="AC16" s="68"/>
      <c r="AD16" s="68"/>
      <c r="AE16" s="68"/>
      <c r="AF16" s="68"/>
    </row>
    <row r="17" spans="1:32" s="17" customFormat="1" ht="18" customHeight="1" x14ac:dyDescent="0.25">
      <c r="A17" s="216"/>
      <c r="B17" s="523"/>
      <c r="C17" s="523"/>
      <c r="D17" s="523"/>
      <c r="E17" s="523"/>
      <c r="F17" s="523"/>
      <c r="G17" s="523"/>
      <c r="H17" s="523"/>
      <c r="I17" s="113"/>
      <c r="J17" s="113"/>
      <c r="K17" s="13"/>
      <c r="L17" s="71"/>
      <c r="M17" s="79"/>
      <c r="N17" s="79"/>
      <c r="O17" s="79"/>
      <c r="P17" s="67"/>
      <c r="Q17" s="67"/>
      <c r="R17" s="67"/>
      <c r="S17" s="67"/>
      <c r="T17" s="67"/>
      <c r="U17" s="67"/>
      <c r="V17" s="67"/>
      <c r="W17" s="67"/>
      <c r="X17" s="67"/>
      <c r="Y17" s="67"/>
      <c r="Z17" s="67"/>
      <c r="AA17" s="67"/>
      <c r="AB17" s="67"/>
      <c r="AC17" s="68"/>
      <c r="AD17" s="68"/>
      <c r="AE17" s="68"/>
      <c r="AF17" s="68"/>
    </row>
    <row r="18" spans="1:32" ht="18" x14ac:dyDescent="0.25">
      <c r="A18" s="70"/>
      <c r="B18" s="523"/>
      <c r="C18" s="523"/>
      <c r="D18" s="523"/>
      <c r="E18" s="523"/>
      <c r="F18" s="523"/>
      <c r="G18" s="523"/>
      <c r="H18" s="364"/>
      <c r="I18" s="113"/>
      <c r="J18" s="113"/>
      <c r="K18" s="113"/>
      <c r="M18" s="79"/>
      <c r="N18" s="79"/>
      <c r="O18" s="79"/>
      <c r="P18" s="67"/>
      <c r="Q18" s="67"/>
      <c r="R18" s="67"/>
      <c r="S18" s="67"/>
      <c r="T18" s="67"/>
      <c r="U18" s="67"/>
      <c r="V18" s="67"/>
      <c r="W18" s="79"/>
      <c r="X18" s="79"/>
      <c r="Y18" s="79"/>
    </row>
    <row r="19" spans="1:32" ht="18" x14ac:dyDescent="0.25">
      <c r="A19" s="70"/>
      <c r="B19" s="369"/>
      <c r="C19" s="369"/>
      <c r="D19" s="523"/>
      <c r="E19" s="523"/>
      <c r="F19" s="369"/>
      <c r="G19" s="369"/>
      <c r="H19" s="369"/>
      <c r="I19" s="113"/>
      <c r="J19" s="113"/>
      <c r="K19" s="113"/>
      <c r="M19" s="79"/>
      <c r="N19" s="79"/>
      <c r="O19" s="79"/>
      <c r="P19" s="67"/>
      <c r="Q19" s="67"/>
      <c r="R19" s="67"/>
      <c r="S19" s="67"/>
      <c r="T19" s="67"/>
      <c r="U19" s="67"/>
      <c r="V19" s="67"/>
      <c r="W19" s="79"/>
      <c r="X19" s="79"/>
      <c r="Y19" s="79"/>
    </row>
    <row r="20" spans="1:32" ht="52.5" customHeight="1" x14ac:dyDescent="0.3">
      <c r="B20" s="86" t="s">
        <v>15</v>
      </c>
      <c r="C20" s="86" t="s">
        <v>16</v>
      </c>
      <c r="D20" s="86" t="s">
        <v>197</v>
      </c>
      <c r="E20" s="86" t="s">
        <v>31</v>
      </c>
      <c r="F20" s="86" t="s">
        <v>32</v>
      </c>
      <c r="G20" s="86" t="s">
        <v>17</v>
      </c>
      <c r="H20" s="86" t="s">
        <v>225</v>
      </c>
      <c r="I20" s="86" t="s">
        <v>226</v>
      </c>
      <c r="J20" s="86" t="s">
        <v>33</v>
      </c>
      <c r="K20" s="71"/>
      <c r="L20" s="79"/>
      <c r="M20" s="79"/>
      <c r="N20" s="79"/>
      <c r="O20" s="130" t="s">
        <v>34</v>
      </c>
      <c r="P20" s="130"/>
      <c r="Q20" s="130" t="s">
        <v>34</v>
      </c>
      <c r="R20" s="131"/>
      <c r="S20" s="67"/>
      <c r="T20" s="67"/>
      <c r="U20" s="67"/>
      <c r="V20" s="79"/>
      <c r="W20" s="79"/>
      <c r="X20" s="79"/>
    </row>
    <row r="21" spans="1:32" ht="15" customHeight="1" x14ac:dyDescent="0.25">
      <c r="A21" s="70"/>
      <c r="B21" s="132"/>
      <c r="C21" s="90">
        <v>0</v>
      </c>
      <c r="D21" s="411"/>
      <c r="E21" s="421" t="s">
        <v>23</v>
      </c>
      <c r="F21" s="424" t="s">
        <v>23</v>
      </c>
      <c r="G21" s="91" t="str">
        <f>IF(E21="No","GST claimable in full",IF(F21="No","GST claimable in full",IF(F21="Yes/Partially Supplied","To apportion GST claims","-")))</f>
        <v>-</v>
      </c>
      <c r="H21" s="92"/>
      <c r="I21" s="92"/>
      <c r="J21" s="133">
        <f>IF(E21="No",C21*S21,IF(F21="No",C21*S21, SUM(P21,R21)*S21))</f>
        <v>0</v>
      </c>
      <c r="K21" s="99">
        <f>IF(J21&gt;0,1,0)</f>
        <v>0</v>
      </c>
      <c r="L21" s="344">
        <f>(YEAR('2.Declaration'!$E$15)-YEAR(D21))*12+(MONTH('2.Declaration'!$E$15)-MONTH(D21))</f>
        <v>0</v>
      </c>
      <c r="M21" s="67" t="str">
        <f>IF(L21&lt;6,"Yes",IF(L21&gt;6,"No",IF(DAY(D21)&gt;=DAY('2.Declaration'!$E$15),"Yes","No")))</f>
        <v>Yes</v>
      </c>
      <c r="N21" s="98"/>
      <c r="O21" s="134">
        <f t="shared" ref="O21:O41" si="0">(1-H21)*C21</f>
        <v>0</v>
      </c>
      <c r="P21" s="134">
        <f>IF(I21="",0,O21)</f>
        <v>0</v>
      </c>
      <c r="Q21" s="134">
        <f t="shared" ref="Q21:Q41" si="1">H21*(1-I21)*C21</f>
        <v>0</v>
      </c>
      <c r="R21" s="134">
        <f>IF(I21="",0,Q21)</f>
        <v>0</v>
      </c>
      <c r="S21" s="98">
        <f>IF(M21="No",IF(D21="",0,1),0)</f>
        <v>0</v>
      </c>
      <c r="T21" s="67"/>
      <c r="U21" s="67"/>
      <c r="V21" s="79"/>
      <c r="W21" s="79"/>
      <c r="X21" s="79"/>
    </row>
    <row r="22" spans="1:32" x14ac:dyDescent="0.25">
      <c r="B22" s="132"/>
      <c r="C22" s="90">
        <v>0</v>
      </c>
      <c r="D22" s="411"/>
      <c r="E22" s="421" t="s">
        <v>23</v>
      </c>
      <c r="F22" s="424" t="s">
        <v>23</v>
      </c>
      <c r="G22" s="91" t="str">
        <f t="shared" ref="G22:G41" si="2">IF(E22="No","GST claimable in full",IF(F22="No","GST claimable in full",IF(F22="Yes/Partially Supplied","To apportion GST claims","-")))</f>
        <v>-</v>
      </c>
      <c r="H22" s="92"/>
      <c r="I22" s="92"/>
      <c r="J22" s="133">
        <f t="shared" ref="J22:J41" si="3">IF(E22="No",C22*S22,IF(F22="No",C22*S22, SUM(P22,R22)*S22))</f>
        <v>0</v>
      </c>
      <c r="K22" s="99">
        <f t="shared" ref="K22:K41" si="4">IF(J22&gt;0,1,0)</f>
        <v>0</v>
      </c>
      <c r="L22" s="344">
        <f>(YEAR('2.Declaration'!$E$15)-YEAR(D22))*12+(MONTH('2.Declaration'!$E$15)-MONTH(D22))</f>
        <v>0</v>
      </c>
      <c r="M22" s="67" t="str">
        <f>IF(L22&lt;6,"Yes",IF(L22&gt;6,"No",IF(DAY(D22)&gt;=DAY('2.Declaration'!$E$15),"Yes","No")))</f>
        <v>Yes</v>
      </c>
      <c r="N22" s="98"/>
      <c r="O22" s="134">
        <f t="shared" si="0"/>
        <v>0</v>
      </c>
      <c r="P22" s="134">
        <f t="shared" ref="P22:P41" si="5">IF(I22="",0,O22)</f>
        <v>0</v>
      </c>
      <c r="Q22" s="134">
        <f t="shared" si="1"/>
        <v>0</v>
      </c>
      <c r="R22" s="134">
        <f t="shared" ref="R22:R41" si="6">IF(I22="",0,Q22)</f>
        <v>0</v>
      </c>
      <c r="S22" s="98">
        <f t="shared" ref="S22:S41" si="7">IF(M22="No",IF(D22="",0,1),0)</f>
        <v>0</v>
      </c>
      <c r="T22" s="67"/>
      <c r="U22" s="67"/>
      <c r="V22" s="79"/>
      <c r="W22" s="79"/>
      <c r="X22" s="79"/>
    </row>
    <row r="23" spans="1:32" x14ac:dyDescent="0.25">
      <c r="B23" s="132"/>
      <c r="C23" s="90">
        <v>0</v>
      </c>
      <c r="D23" s="411"/>
      <c r="E23" s="421" t="s">
        <v>23</v>
      </c>
      <c r="F23" s="424" t="s">
        <v>23</v>
      </c>
      <c r="G23" s="91" t="str">
        <f t="shared" si="2"/>
        <v>-</v>
      </c>
      <c r="H23" s="92"/>
      <c r="I23" s="92"/>
      <c r="J23" s="133">
        <f t="shared" si="3"/>
        <v>0</v>
      </c>
      <c r="K23" s="99">
        <f t="shared" si="4"/>
        <v>0</v>
      </c>
      <c r="L23" s="344">
        <f>(YEAR('2.Declaration'!$E$15)-YEAR(D23))*12+(MONTH('2.Declaration'!$E$15)-MONTH(D23))</f>
        <v>0</v>
      </c>
      <c r="M23" s="67" t="str">
        <f>IF(L23&lt;6,"Yes",IF(L23&gt;6,"No",IF(DAY(D23)&gt;=DAY('2.Declaration'!$E$15),"Yes","No")))</f>
        <v>Yes</v>
      </c>
      <c r="N23" s="98"/>
      <c r="O23" s="134">
        <f t="shared" si="0"/>
        <v>0</v>
      </c>
      <c r="P23" s="134">
        <f t="shared" si="5"/>
        <v>0</v>
      </c>
      <c r="Q23" s="134">
        <f t="shared" si="1"/>
        <v>0</v>
      </c>
      <c r="R23" s="134">
        <f t="shared" si="6"/>
        <v>0</v>
      </c>
      <c r="S23" s="98">
        <f t="shared" si="7"/>
        <v>0</v>
      </c>
      <c r="T23" s="67"/>
      <c r="U23" s="67"/>
      <c r="V23" s="79"/>
      <c r="W23" s="79"/>
      <c r="X23" s="79"/>
    </row>
    <row r="24" spans="1:32" x14ac:dyDescent="0.25">
      <c r="B24" s="132"/>
      <c r="C24" s="90">
        <v>0</v>
      </c>
      <c r="D24" s="411"/>
      <c r="E24" s="421" t="s">
        <v>23</v>
      </c>
      <c r="F24" s="424" t="s">
        <v>23</v>
      </c>
      <c r="G24" s="91" t="str">
        <f t="shared" si="2"/>
        <v>-</v>
      </c>
      <c r="H24" s="92"/>
      <c r="I24" s="92"/>
      <c r="J24" s="133">
        <f t="shared" si="3"/>
        <v>0</v>
      </c>
      <c r="K24" s="99">
        <f t="shared" si="4"/>
        <v>0</v>
      </c>
      <c r="L24" s="344">
        <f>(YEAR('2.Declaration'!$E$15)-YEAR(D24))*12+(MONTH('2.Declaration'!$E$15)-MONTH(D24))</f>
        <v>0</v>
      </c>
      <c r="M24" s="67" t="str">
        <f>IF(L24&lt;6,"Yes",IF(L24&gt;6,"No",IF(DAY(D24)&gt;=DAY('2.Declaration'!$E$15),"Yes","No")))</f>
        <v>Yes</v>
      </c>
      <c r="N24" s="98"/>
      <c r="O24" s="134">
        <f t="shared" si="0"/>
        <v>0</v>
      </c>
      <c r="P24" s="134">
        <f t="shared" si="5"/>
        <v>0</v>
      </c>
      <c r="Q24" s="134">
        <f t="shared" si="1"/>
        <v>0</v>
      </c>
      <c r="R24" s="134">
        <f t="shared" si="6"/>
        <v>0</v>
      </c>
      <c r="S24" s="98">
        <f t="shared" si="7"/>
        <v>0</v>
      </c>
      <c r="T24" s="67"/>
      <c r="U24" s="67"/>
      <c r="V24" s="79"/>
      <c r="W24" s="79"/>
      <c r="X24" s="79"/>
    </row>
    <row r="25" spans="1:32" x14ac:dyDescent="0.25">
      <c r="B25" s="132"/>
      <c r="C25" s="90">
        <v>0</v>
      </c>
      <c r="D25" s="411"/>
      <c r="E25" s="421" t="s">
        <v>23</v>
      </c>
      <c r="F25" s="424" t="s">
        <v>23</v>
      </c>
      <c r="G25" s="91" t="str">
        <f t="shared" si="2"/>
        <v>-</v>
      </c>
      <c r="H25" s="92"/>
      <c r="I25" s="92"/>
      <c r="J25" s="133">
        <f t="shared" si="3"/>
        <v>0</v>
      </c>
      <c r="K25" s="99">
        <f t="shared" si="4"/>
        <v>0</v>
      </c>
      <c r="L25" s="344">
        <f>(YEAR('2.Declaration'!$E$15)-YEAR(D25))*12+(MONTH('2.Declaration'!$E$15)-MONTH(D25))</f>
        <v>0</v>
      </c>
      <c r="M25" s="67" t="str">
        <f>IF(L25&lt;6,"Yes",IF(L25&gt;6,"No",IF(DAY(D25)&gt;=DAY('2.Declaration'!$E$15),"Yes","No")))</f>
        <v>Yes</v>
      </c>
      <c r="N25" s="98"/>
      <c r="O25" s="134">
        <f t="shared" si="0"/>
        <v>0</v>
      </c>
      <c r="P25" s="134">
        <f t="shared" si="5"/>
        <v>0</v>
      </c>
      <c r="Q25" s="134">
        <f t="shared" si="1"/>
        <v>0</v>
      </c>
      <c r="R25" s="134">
        <f t="shared" si="6"/>
        <v>0</v>
      </c>
      <c r="S25" s="98">
        <f t="shared" si="7"/>
        <v>0</v>
      </c>
      <c r="T25" s="67"/>
      <c r="U25" s="67"/>
      <c r="V25" s="79"/>
      <c r="W25" s="79"/>
      <c r="X25" s="79"/>
    </row>
    <row r="26" spans="1:32" x14ac:dyDescent="0.25">
      <c r="B26" s="132"/>
      <c r="C26" s="90">
        <v>0</v>
      </c>
      <c r="D26" s="411"/>
      <c r="E26" s="421" t="s">
        <v>23</v>
      </c>
      <c r="F26" s="424" t="s">
        <v>23</v>
      </c>
      <c r="G26" s="91" t="str">
        <f t="shared" si="2"/>
        <v>-</v>
      </c>
      <c r="H26" s="92"/>
      <c r="I26" s="92"/>
      <c r="J26" s="133">
        <f t="shared" si="3"/>
        <v>0</v>
      </c>
      <c r="K26" s="99">
        <f t="shared" si="4"/>
        <v>0</v>
      </c>
      <c r="L26" s="344">
        <f>(YEAR('2.Declaration'!$E$15)-YEAR(D26))*12+(MONTH('2.Declaration'!$E$15)-MONTH(D26))</f>
        <v>0</v>
      </c>
      <c r="M26" s="67" t="str">
        <f>IF(L26&lt;6,"Yes",IF(L26&gt;6,"No",IF(DAY(D26)&gt;=DAY('2.Declaration'!$E$15),"Yes","No")))</f>
        <v>Yes</v>
      </c>
      <c r="N26" s="98"/>
      <c r="O26" s="134">
        <f t="shared" si="0"/>
        <v>0</v>
      </c>
      <c r="P26" s="134">
        <f t="shared" si="5"/>
        <v>0</v>
      </c>
      <c r="Q26" s="134">
        <f t="shared" si="1"/>
        <v>0</v>
      </c>
      <c r="R26" s="134">
        <f t="shared" si="6"/>
        <v>0</v>
      </c>
      <c r="S26" s="98">
        <f t="shared" si="7"/>
        <v>0</v>
      </c>
      <c r="T26" s="67"/>
      <c r="U26" s="67"/>
      <c r="V26" s="79"/>
      <c r="W26" s="79"/>
      <c r="X26" s="79"/>
    </row>
    <row r="27" spans="1:32" x14ac:dyDescent="0.25">
      <c r="B27" s="132"/>
      <c r="C27" s="90">
        <v>0</v>
      </c>
      <c r="D27" s="411"/>
      <c r="E27" s="421" t="s">
        <v>23</v>
      </c>
      <c r="F27" s="424" t="s">
        <v>23</v>
      </c>
      <c r="G27" s="91" t="str">
        <f t="shared" si="2"/>
        <v>-</v>
      </c>
      <c r="H27" s="92"/>
      <c r="I27" s="92"/>
      <c r="J27" s="133">
        <f t="shared" si="3"/>
        <v>0</v>
      </c>
      <c r="K27" s="99">
        <f t="shared" si="4"/>
        <v>0</v>
      </c>
      <c r="L27" s="344">
        <f>(YEAR('2.Declaration'!$E$15)-YEAR(D27))*12+(MONTH('2.Declaration'!$E$15)-MONTH(D27))</f>
        <v>0</v>
      </c>
      <c r="M27" s="67" t="str">
        <f>IF(L27&lt;6,"Yes",IF(L27&gt;6,"No",IF(DAY(D27)&gt;=DAY('2.Declaration'!$E$15),"Yes","No")))</f>
        <v>Yes</v>
      </c>
      <c r="N27" s="98"/>
      <c r="O27" s="134">
        <f t="shared" si="0"/>
        <v>0</v>
      </c>
      <c r="P27" s="134">
        <f t="shared" si="5"/>
        <v>0</v>
      </c>
      <c r="Q27" s="134">
        <f t="shared" si="1"/>
        <v>0</v>
      </c>
      <c r="R27" s="134">
        <f t="shared" si="6"/>
        <v>0</v>
      </c>
      <c r="S27" s="98">
        <f t="shared" si="7"/>
        <v>0</v>
      </c>
      <c r="V27" s="79"/>
      <c r="W27" s="79"/>
      <c r="X27" s="79"/>
    </row>
    <row r="28" spans="1:32" x14ac:dyDescent="0.25">
      <c r="B28" s="132"/>
      <c r="C28" s="90">
        <v>0</v>
      </c>
      <c r="D28" s="411"/>
      <c r="E28" s="421" t="s">
        <v>23</v>
      </c>
      <c r="F28" s="424" t="s">
        <v>23</v>
      </c>
      <c r="G28" s="91" t="str">
        <f t="shared" si="2"/>
        <v>-</v>
      </c>
      <c r="H28" s="92"/>
      <c r="I28" s="92"/>
      <c r="J28" s="133">
        <f t="shared" si="3"/>
        <v>0</v>
      </c>
      <c r="K28" s="99">
        <f t="shared" si="4"/>
        <v>0</v>
      </c>
      <c r="L28" s="344">
        <f>(YEAR('2.Declaration'!$E$15)-YEAR(D28))*12+(MONTH('2.Declaration'!$E$15)-MONTH(D28))</f>
        <v>0</v>
      </c>
      <c r="M28" s="67" t="str">
        <f>IF(L28&lt;6,"Yes",IF(L28&gt;6,"No",IF(DAY(D28)&gt;=DAY('2.Declaration'!$E$15),"Yes","No")))</f>
        <v>Yes</v>
      </c>
      <c r="N28" s="98"/>
      <c r="O28" s="134">
        <f t="shared" si="0"/>
        <v>0</v>
      </c>
      <c r="P28" s="134">
        <f t="shared" si="5"/>
        <v>0</v>
      </c>
      <c r="Q28" s="134">
        <f t="shared" si="1"/>
        <v>0</v>
      </c>
      <c r="R28" s="134">
        <f t="shared" si="6"/>
        <v>0</v>
      </c>
      <c r="S28" s="98">
        <f t="shared" si="7"/>
        <v>0</v>
      </c>
      <c r="V28" s="13"/>
    </row>
    <row r="29" spans="1:32" x14ac:dyDescent="0.25">
      <c r="B29" s="132"/>
      <c r="C29" s="90">
        <v>0</v>
      </c>
      <c r="D29" s="411"/>
      <c r="E29" s="421" t="s">
        <v>23</v>
      </c>
      <c r="F29" s="424" t="s">
        <v>23</v>
      </c>
      <c r="G29" s="91" t="str">
        <f t="shared" si="2"/>
        <v>-</v>
      </c>
      <c r="H29" s="92"/>
      <c r="I29" s="92"/>
      <c r="J29" s="133">
        <f t="shared" si="3"/>
        <v>0</v>
      </c>
      <c r="K29" s="99">
        <f t="shared" si="4"/>
        <v>0</v>
      </c>
      <c r="L29" s="344">
        <f>(YEAR('2.Declaration'!$E$15)-YEAR(D29))*12+(MONTH('2.Declaration'!$E$15)-MONTH(D29))</f>
        <v>0</v>
      </c>
      <c r="M29" s="67" t="str">
        <f>IF(L29&lt;6,"Yes",IF(L29&gt;6,"No",IF(DAY(D29)&gt;=DAY('2.Declaration'!$E$15),"Yes","No")))</f>
        <v>Yes</v>
      </c>
      <c r="N29" s="98"/>
      <c r="O29" s="134">
        <f t="shared" si="0"/>
        <v>0</v>
      </c>
      <c r="P29" s="134">
        <f t="shared" si="5"/>
        <v>0</v>
      </c>
      <c r="Q29" s="134">
        <f t="shared" si="1"/>
        <v>0</v>
      </c>
      <c r="R29" s="134">
        <f t="shared" si="6"/>
        <v>0</v>
      </c>
      <c r="S29" s="98">
        <f t="shared" si="7"/>
        <v>0</v>
      </c>
      <c r="V29" s="13"/>
    </row>
    <row r="30" spans="1:32" x14ac:dyDescent="0.25">
      <c r="B30" s="132"/>
      <c r="C30" s="90">
        <v>0</v>
      </c>
      <c r="D30" s="411"/>
      <c r="E30" s="421" t="s">
        <v>23</v>
      </c>
      <c r="F30" s="424" t="s">
        <v>23</v>
      </c>
      <c r="G30" s="91" t="str">
        <f t="shared" si="2"/>
        <v>-</v>
      </c>
      <c r="H30" s="92"/>
      <c r="I30" s="92"/>
      <c r="J30" s="133">
        <f t="shared" si="3"/>
        <v>0</v>
      </c>
      <c r="K30" s="99">
        <f t="shared" si="4"/>
        <v>0</v>
      </c>
      <c r="L30" s="344">
        <f>(YEAR('2.Declaration'!$E$15)-YEAR(D30))*12+(MONTH('2.Declaration'!$E$15)-MONTH(D30))</f>
        <v>0</v>
      </c>
      <c r="M30" s="67" t="str">
        <f>IF(L30&lt;6,"Yes",IF(L30&gt;6,"No",IF(DAY(D30)&gt;=DAY('2.Declaration'!$E$15),"Yes","No")))</f>
        <v>Yes</v>
      </c>
      <c r="N30" s="98"/>
      <c r="O30" s="134">
        <f t="shared" si="0"/>
        <v>0</v>
      </c>
      <c r="P30" s="134">
        <f t="shared" si="5"/>
        <v>0</v>
      </c>
      <c r="Q30" s="134">
        <f t="shared" si="1"/>
        <v>0</v>
      </c>
      <c r="R30" s="134">
        <f t="shared" si="6"/>
        <v>0</v>
      </c>
      <c r="S30" s="98">
        <f t="shared" si="7"/>
        <v>0</v>
      </c>
      <c r="V30" s="13"/>
    </row>
    <row r="31" spans="1:32" x14ac:dyDescent="0.25">
      <c r="B31" s="132"/>
      <c r="C31" s="90">
        <v>0</v>
      </c>
      <c r="D31" s="411"/>
      <c r="E31" s="421" t="s">
        <v>23</v>
      </c>
      <c r="F31" s="424" t="s">
        <v>23</v>
      </c>
      <c r="G31" s="91" t="str">
        <f t="shared" si="2"/>
        <v>-</v>
      </c>
      <c r="H31" s="92"/>
      <c r="I31" s="92"/>
      <c r="J31" s="133">
        <f t="shared" si="3"/>
        <v>0</v>
      </c>
      <c r="K31" s="99">
        <f t="shared" si="4"/>
        <v>0</v>
      </c>
      <c r="L31" s="344">
        <f>(YEAR('2.Declaration'!$E$15)-YEAR(D31))*12+(MONTH('2.Declaration'!$E$15)-MONTH(D31))</f>
        <v>0</v>
      </c>
      <c r="M31" s="67" t="str">
        <f>IF(L31&lt;6,"Yes",IF(L31&gt;6,"No",IF(DAY(D31)&gt;=DAY('2.Declaration'!$E$15),"Yes","No")))</f>
        <v>Yes</v>
      </c>
      <c r="N31" s="98"/>
      <c r="O31" s="134">
        <f t="shared" si="0"/>
        <v>0</v>
      </c>
      <c r="P31" s="134">
        <f t="shared" si="5"/>
        <v>0</v>
      </c>
      <c r="Q31" s="134">
        <f t="shared" si="1"/>
        <v>0</v>
      </c>
      <c r="R31" s="134">
        <f t="shared" si="6"/>
        <v>0</v>
      </c>
      <c r="S31" s="98">
        <f t="shared" si="7"/>
        <v>0</v>
      </c>
      <c r="V31" s="13"/>
    </row>
    <row r="32" spans="1:32" x14ac:dyDescent="0.25">
      <c r="B32" s="132"/>
      <c r="C32" s="90">
        <v>0</v>
      </c>
      <c r="D32" s="411"/>
      <c r="E32" s="421" t="s">
        <v>23</v>
      </c>
      <c r="F32" s="424" t="s">
        <v>23</v>
      </c>
      <c r="G32" s="91" t="str">
        <f t="shared" si="2"/>
        <v>-</v>
      </c>
      <c r="H32" s="92"/>
      <c r="I32" s="92"/>
      <c r="J32" s="133">
        <f t="shared" si="3"/>
        <v>0</v>
      </c>
      <c r="K32" s="99">
        <f t="shared" si="4"/>
        <v>0</v>
      </c>
      <c r="L32" s="344">
        <f>(YEAR('2.Declaration'!$E$15)-YEAR(D32))*12+(MONTH('2.Declaration'!$E$15)-MONTH(D32))</f>
        <v>0</v>
      </c>
      <c r="M32" s="67" t="str">
        <f>IF(L32&lt;6,"Yes",IF(L32&gt;6,"No",IF(DAY(D32)&gt;=DAY('2.Declaration'!$E$15),"Yes","No")))</f>
        <v>Yes</v>
      </c>
      <c r="N32" s="98"/>
      <c r="O32" s="134">
        <f t="shared" si="0"/>
        <v>0</v>
      </c>
      <c r="P32" s="134">
        <f t="shared" si="5"/>
        <v>0</v>
      </c>
      <c r="Q32" s="134">
        <f t="shared" si="1"/>
        <v>0</v>
      </c>
      <c r="R32" s="134">
        <f t="shared" si="6"/>
        <v>0</v>
      </c>
      <c r="S32" s="98">
        <f t="shared" si="7"/>
        <v>0</v>
      </c>
      <c r="V32" s="13"/>
    </row>
    <row r="33" spans="2:22" x14ac:dyDescent="0.25">
      <c r="B33" s="132"/>
      <c r="C33" s="90">
        <v>0</v>
      </c>
      <c r="D33" s="411"/>
      <c r="E33" s="421" t="s">
        <v>23</v>
      </c>
      <c r="F33" s="424" t="s">
        <v>23</v>
      </c>
      <c r="G33" s="91" t="str">
        <f t="shared" si="2"/>
        <v>-</v>
      </c>
      <c r="H33" s="92"/>
      <c r="I33" s="92"/>
      <c r="J33" s="133">
        <f t="shared" si="3"/>
        <v>0</v>
      </c>
      <c r="K33" s="99">
        <f t="shared" si="4"/>
        <v>0</v>
      </c>
      <c r="L33" s="344">
        <f>(YEAR('2.Declaration'!$E$15)-YEAR(D33))*12+(MONTH('2.Declaration'!$E$15)-MONTH(D33))</f>
        <v>0</v>
      </c>
      <c r="M33" s="67" t="str">
        <f>IF(L33&lt;6,"Yes",IF(L33&gt;6,"No",IF(DAY(D33)&gt;=DAY('2.Declaration'!$E$15),"Yes","No")))</f>
        <v>Yes</v>
      </c>
      <c r="N33" s="98"/>
      <c r="O33" s="134">
        <f t="shared" si="0"/>
        <v>0</v>
      </c>
      <c r="P33" s="134">
        <f t="shared" si="5"/>
        <v>0</v>
      </c>
      <c r="Q33" s="134">
        <f t="shared" si="1"/>
        <v>0</v>
      </c>
      <c r="R33" s="134">
        <f t="shared" si="6"/>
        <v>0</v>
      </c>
      <c r="S33" s="98">
        <f t="shared" si="7"/>
        <v>0</v>
      </c>
      <c r="V33" s="13"/>
    </row>
    <row r="34" spans="2:22" x14ac:dyDescent="0.25">
      <c r="B34" s="132"/>
      <c r="C34" s="90">
        <v>0</v>
      </c>
      <c r="D34" s="411"/>
      <c r="E34" s="421" t="s">
        <v>23</v>
      </c>
      <c r="F34" s="424" t="s">
        <v>23</v>
      </c>
      <c r="G34" s="91" t="str">
        <f t="shared" si="2"/>
        <v>-</v>
      </c>
      <c r="H34" s="92"/>
      <c r="I34" s="92"/>
      <c r="J34" s="133">
        <f t="shared" si="3"/>
        <v>0</v>
      </c>
      <c r="K34" s="99">
        <f t="shared" si="4"/>
        <v>0</v>
      </c>
      <c r="L34" s="344">
        <f>(YEAR('2.Declaration'!$E$15)-YEAR(D34))*12+(MONTH('2.Declaration'!$E$15)-MONTH(D34))</f>
        <v>0</v>
      </c>
      <c r="M34" s="67" t="str">
        <f>IF(L34&lt;6,"Yes",IF(L34&gt;6,"No",IF(DAY(D34)&gt;=DAY('2.Declaration'!$E$15),"Yes","No")))</f>
        <v>Yes</v>
      </c>
      <c r="N34" s="98"/>
      <c r="O34" s="134">
        <f t="shared" si="0"/>
        <v>0</v>
      </c>
      <c r="P34" s="134">
        <f t="shared" si="5"/>
        <v>0</v>
      </c>
      <c r="Q34" s="134">
        <f t="shared" si="1"/>
        <v>0</v>
      </c>
      <c r="R34" s="134">
        <f t="shared" si="6"/>
        <v>0</v>
      </c>
      <c r="S34" s="98">
        <f t="shared" si="7"/>
        <v>0</v>
      </c>
      <c r="V34" s="13"/>
    </row>
    <row r="35" spans="2:22" x14ac:dyDescent="0.25">
      <c r="B35" s="132"/>
      <c r="C35" s="90">
        <v>0</v>
      </c>
      <c r="D35" s="411"/>
      <c r="E35" s="421" t="s">
        <v>23</v>
      </c>
      <c r="F35" s="424" t="s">
        <v>23</v>
      </c>
      <c r="G35" s="91" t="str">
        <f t="shared" si="2"/>
        <v>-</v>
      </c>
      <c r="H35" s="92"/>
      <c r="I35" s="92"/>
      <c r="J35" s="133">
        <f t="shared" si="3"/>
        <v>0</v>
      </c>
      <c r="K35" s="99">
        <f t="shared" si="4"/>
        <v>0</v>
      </c>
      <c r="L35" s="344">
        <f>(YEAR('2.Declaration'!$E$15)-YEAR(D35))*12+(MONTH('2.Declaration'!$E$15)-MONTH(D35))</f>
        <v>0</v>
      </c>
      <c r="M35" s="67" t="str">
        <f>IF(L35&lt;6,"Yes",IF(L35&gt;6,"No",IF(DAY(D35)&gt;=DAY('2.Declaration'!$E$15),"Yes","No")))</f>
        <v>Yes</v>
      </c>
      <c r="N35" s="98"/>
      <c r="O35" s="134">
        <f t="shared" si="0"/>
        <v>0</v>
      </c>
      <c r="P35" s="134">
        <f t="shared" si="5"/>
        <v>0</v>
      </c>
      <c r="Q35" s="134">
        <f t="shared" si="1"/>
        <v>0</v>
      </c>
      <c r="R35" s="134">
        <f t="shared" si="6"/>
        <v>0</v>
      </c>
      <c r="S35" s="98">
        <f t="shared" si="7"/>
        <v>0</v>
      </c>
      <c r="V35" s="13"/>
    </row>
    <row r="36" spans="2:22" x14ac:dyDescent="0.25">
      <c r="B36" s="132"/>
      <c r="C36" s="90">
        <v>0</v>
      </c>
      <c r="D36" s="411"/>
      <c r="E36" s="421" t="s">
        <v>23</v>
      </c>
      <c r="F36" s="424" t="s">
        <v>23</v>
      </c>
      <c r="G36" s="91" t="str">
        <f t="shared" si="2"/>
        <v>-</v>
      </c>
      <c r="H36" s="92"/>
      <c r="I36" s="92"/>
      <c r="J36" s="133">
        <f t="shared" si="3"/>
        <v>0</v>
      </c>
      <c r="K36" s="99">
        <f t="shared" si="4"/>
        <v>0</v>
      </c>
      <c r="L36" s="344">
        <f>(YEAR('2.Declaration'!$E$15)-YEAR(D36))*12+(MONTH('2.Declaration'!$E$15)-MONTH(D36))</f>
        <v>0</v>
      </c>
      <c r="M36" s="67" t="str">
        <f>IF(L36&lt;6,"Yes",IF(L36&gt;6,"No",IF(DAY(D36)&gt;=DAY('2.Declaration'!$E$15),"Yes","No")))</f>
        <v>Yes</v>
      </c>
      <c r="N36" s="98"/>
      <c r="O36" s="134">
        <f t="shared" si="0"/>
        <v>0</v>
      </c>
      <c r="P36" s="134">
        <f t="shared" si="5"/>
        <v>0</v>
      </c>
      <c r="Q36" s="134">
        <f t="shared" si="1"/>
        <v>0</v>
      </c>
      <c r="R36" s="134">
        <f t="shared" si="6"/>
        <v>0</v>
      </c>
      <c r="S36" s="98">
        <f t="shared" si="7"/>
        <v>0</v>
      </c>
      <c r="V36" s="13"/>
    </row>
    <row r="37" spans="2:22" x14ac:dyDescent="0.25">
      <c r="B37" s="132"/>
      <c r="C37" s="90">
        <v>0</v>
      </c>
      <c r="D37" s="411"/>
      <c r="E37" s="421" t="s">
        <v>23</v>
      </c>
      <c r="F37" s="424" t="s">
        <v>23</v>
      </c>
      <c r="G37" s="91" t="str">
        <f t="shared" si="2"/>
        <v>-</v>
      </c>
      <c r="H37" s="92"/>
      <c r="I37" s="92"/>
      <c r="J37" s="133">
        <f t="shared" si="3"/>
        <v>0</v>
      </c>
      <c r="K37" s="99">
        <f t="shared" si="4"/>
        <v>0</v>
      </c>
      <c r="L37" s="344">
        <f>(YEAR('2.Declaration'!$E$15)-YEAR(D37))*12+(MONTH('2.Declaration'!$E$15)-MONTH(D37))</f>
        <v>0</v>
      </c>
      <c r="M37" s="67" t="str">
        <f>IF(L37&lt;6,"Yes",IF(L37&gt;6,"No",IF(DAY(D37)&gt;=DAY('2.Declaration'!$E$15),"Yes","No")))</f>
        <v>Yes</v>
      </c>
      <c r="N37" s="98"/>
      <c r="O37" s="134">
        <f t="shared" si="0"/>
        <v>0</v>
      </c>
      <c r="P37" s="134">
        <f t="shared" si="5"/>
        <v>0</v>
      </c>
      <c r="Q37" s="134">
        <f t="shared" si="1"/>
        <v>0</v>
      </c>
      <c r="R37" s="134">
        <f t="shared" si="6"/>
        <v>0</v>
      </c>
      <c r="S37" s="98">
        <f t="shared" si="7"/>
        <v>0</v>
      </c>
      <c r="V37" s="13"/>
    </row>
    <row r="38" spans="2:22" x14ac:dyDescent="0.25">
      <c r="B38" s="132"/>
      <c r="C38" s="90">
        <v>0</v>
      </c>
      <c r="D38" s="411"/>
      <c r="E38" s="421" t="s">
        <v>23</v>
      </c>
      <c r="F38" s="424" t="s">
        <v>23</v>
      </c>
      <c r="G38" s="91" t="str">
        <f t="shared" si="2"/>
        <v>-</v>
      </c>
      <c r="H38" s="92"/>
      <c r="I38" s="92"/>
      <c r="J38" s="133">
        <f t="shared" si="3"/>
        <v>0</v>
      </c>
      <c r="K38" s="99">
        <f t="shared" si="4"/>
        <v>0</v>
      </c>
      <c r="L38" s="344">
        <f>(YEAR('2.Declaration'!$E$15)-YEAR(D38))*12+(MONTH('2.Declaration'!$E$15)-MONTH(D38))</f>
        <v>0</v>
      </c>
      <c r="M38" s="67" t="str">
        <f>IF(L38&lt;6,"Yes",IF(L38&gt;6,"No",IF(DAY(D38)&gt;=DAY('2.Declaration'!$E$15),"Yes","No")))</f>
        <v>Yes</v>
      </c>
      <c r="N38" s="98"/>
      <c r="O38" s="134">
        <f t="shared" si="0"/>
        <v>0</v>
      </c>
      <c r="P38" s="134">
        <f t="shared" si="5"/>
        <v>0</v>
      </c>
      <c r="Q38" s="134">
        <f t="shared" si="1"/>
        <v>0</v>
      </c>
      <c r="R38" s="134">
        <f t="shared" si="6"/>
        <v>0</v>
      </c>
      <c r="S38" s="98">
        <f t="shared" si="7"/>
        <v>0</v>
      </c>
      <c r="V38" s="13"/>
    </row>
    <row r="39" spans="2:22" x14ac:dyDescent="0.25">
      <c r="B39" s="132"/>
      <c r="C39" s="90">
        <v>0</v>
      </c>
      <c r="D39" s="411"/>
      <c r="E39" s="421" t="s">
        <v>23</v>
      </c>
      <c r="F39" s="424" t="s">
        <v>23</v>
      </c>
      <c r="G39" s="91" t="str">
        <f t="shared" si="2"/>
        <v>-</v>
      </c>
      <c r="H39" s="92"/>
      <c r="I39" s="92"/>
      <c r="J39" s="133">
        <f t="shared" si="3"/>
        <v>0</v>
      </c>
      <c r="K39" s="99">
        <f t="shared" si="4"/>
        <v>0</v>
      </c>
      <c r="L39" s="344">
        <f>(YEAR('2.Declaration'!$E$15)-YEAR(D39))*12+(MONTH('2.Declaration'!$E$15)-MONTH(D39))</f>
        <v>0</v>
      </c>
      <c r="M39" s="67" t="str">
        <f>IF(L39&lt;6,"Yes",IF(L39&gt;6,"No",IF(DAY(D39)&gt;=DAY('2.Declaration'!$E$15),"Yes","No")))</f>
        <v>Yes</v>
      </c>
      <c r="N39" s="98"/>
      <c r="O39" s="134">
        <f t="shared" si="0"/>
        <v>0</v>
      </c>
      <c r="P39" s="134">
        <f t="shared" si="5"/>
        <v>0</v>
      </c>
      <c r="Q39" s="134">
        <f t="shared" si="1"/>
        <v>0</v>
      </c>
      <c r="R39" s="134">
        <f t="shared" si="6"/>
        <v>0</v>
      </c>
      <c r="S39" s="98">
        <f t="shared" si="7"/>
        <v>0</v>
      </c>
      <c r="V39" s="13"/>
    </row>
    <row r="40" spans="2:22" x14ac:dyDescent="0.25">
      <c r="B40" s="132"/>
      <c r="C40" s="90">
        <v>0</v>
      </c>
      <c r="D40" s="411"/>
      <c r="E40" s="421" t="s">
        <v>23</v>
      </c>
      <c r="F40" s="424" t="s">
        <v>23</v>
      </c>
      <c r="G40" s="91" t="str">
        <f t="shared" si="2"/>
        <v>-</v>
      </c>
      <c r="H40" s="92"/>
      <c r="I40" s="92"/>
      <c r="J40" s="133">
        <f t="shared" si="3"/>
        <v>0</v>
      </c>
      <c r="K40" s="99">
        <f t="shared" si="4"/>
        <v>0</v>
      </c>
      <c r="L40" s="344">
        <f>(YEAR('2.Declaration'!$E$15)-YEAR(D40))*12+(MONTH('2.Declaration'!$E$15)-MONTH(D40))</f>
        <v>0</v>
      </c>
      <c r="M40" s="67" t="str">
        <f>IF(L40&lt;6,"Yes",IF(L40&gt;6,"No",IF(DAY(D40)&gt;=DAY('2.Declaration'!$E$15),"Yes","No")))</f>
        <v>Yes</v>
      </c>
      <c r="N40" s="98"/>
      <c r="O40" s="134">
        <f t="shared" si="0"/>
        <v>0</v>
      </c>
      <c r="P40" s="134">
        <f t="shared" si="5"/>
        <v>0</v>
      </c>
      <c r="Q40" s="134">
        <f t="shared" si="1"/>
        <v>0</v>
      </c>
      <c r="R40" s="134">
        <f t="shared" si="6"/>
        <v>0</v>
      </c>
      <c r="S40" s="98">
        <f t="shared" si="7"/>
        <v>0</v>
      </c>
      <c r="V40" s="13"/>
    </row>
    <row r="41" spans="2:22" x14ac:dyDescent="0.25">
      <c r="B41" s="132"/>
      <c r="C41" s="90">
        <v>0</v>
      </c>
      <c r="D41" s="411"/>
      <c r="E41" s="421" t="s">
        <v>23</v>
      </c>
      <c r="F41" s="424" t="s">
        <v>23</v>
      </c>
      <c r="G41" s="91" t="str">
        <f t="shared" si="2"/>
        <v>-</v>
      </c>
      <c r="H41" s="92"/>
      <c r="I41" s="92"/>
      <c r="J41" s="133">
        <f t="shared" si="3"/>
        <v>0</v>
      </c>
      <c r="K41" s="99">
        <f t="shared" si="4"/>
        <v>0</v>
      </c>
      <c r="L41" s="344">
        <f>(YEAR('2.Declaration'!$E$15)-YEAR(D41))*12+(MONTH('2.Declaration'!$E$15)-MONTH(D41))</f>
        <v>0</v>
      </c>
      <c r="M41" s="67" t="str">
        <f>IF(L41&lt;6,"Yes",IF(L41&gt;6,"No",IF(DAY(D41)&gt;=DAY('2.Declaration'!$E$15),"Yes","No")))</f>
        <v>Yes</v>
      </c>
      <c r="N41" s="98"/>
      <c r="O41" s="134">
        <f t="shared" si="0"/>
        <v>0</v>
      </c>
      <c r="P41" s="134">
        <f t="shared" si="5"/>
        <v>0</v>
      </c>
      <c r="Q41" s="134">
        <f t="shared" si="1"/>
        <v>0</v>
      </c>
      <c r="R41" s="134">
        <f t="shared" si="6"/>
        <v>0</v>
      </c>
      <c r="S41" s="98">
        <f t="shared" si="7"/>
        <v>0</v>
      </c>
      <c r="V41" s="13"/>
    </row>
    <row r="42" spans="2:22" x14ac:dyDescent="0.25">
      <c r="B42" s="548" t="s">
        <v>163</v>
      </c>
      <c r="C42" s="549"/>
      <c r="D42" s="549"/>
      <c r="E42" s="549"/>
      <c r="F42" s="549"/>
      <c r="G42" s="549"/>
      <c r="H42" s="549"/>
      <c r="J42" s="135">
        <f>SUM(J21:J41)</f>
        <v>0</v>
      </c>
      <c r="K42" s="71">
        <f>SUM(K21:K41)</f>
        <v>0</v>
      </c>
      <c r="L42" s="13"/>
      <c r="O42" s="68"/>
      <c r="V42" s="13"/>
    </row>
    <row r="43" spans="2:22" x14ac:dyDescent="0.25"/>
    <row r="44" spans="2:22" ht="18" x14ac:dyDescent="0.25">
      <c r="B44" s="500" t="s">
        <v>231</v>
      </c>
      <c r="C44" s="500"/>
      <c r="D44" s="500"/>
      <c r="E44" s="500"/>
      <c r="F44" s="500"/>
      <c r="G44" s="500"/>
      <c r="H44" s="500"/>
      <c r="I44" s="500"/>
      <c r="J44" s="500"/>
      <c r="K44" s="70"/>
      <c r="L44" s="137"/>
      <c r="O44" s="67"/>
      <c r="R44" s="13"/>
      <c r="S44" s="13"/>
      <c r="T44" s="13"/>
      <c r="U44" s="13"/>
      <c r="V44" s="13"/>
    </row>
    <row r="45" spans="2:22" x14ac:dyDescent="0.25">
      <c r="B45" s="70"/>
      <c r="C45" s="70"/>
      <c r="D45" s="70"/>
      <c r="E45" s="70"/>
      <c r="F45" s="70"/>
      <c r="G45" s="70"/>
      <c r="H45" s="70"/>
      <c r="I45" s="70"/>
      <c r="J45" s="70"/>
      <c r="K45" s="85"/>
      <c r="O45" s="68"/>
      <c r="R45" s="13"/>
      <c r="S45" s="13"/>
      <c r="T45" s="13"/>
      <c r="U45" s="13"/>
      <c r="V45" s="13"/>
    </row>
    <row r="46" spans="2:22" x14ac:dyDescent="0.25">
      <c r="B46" s="69"/>
      <c r="C46" s="69"/>
      <c r="D46" s="69"/>
      <c r="E46" s="70"/>
      <c r="F46" s="70"/>
      <c r="G46" s="70"/>
      <c r="H46" s="70"/>
      <c r="I46" s="70"/>
      <c r="J46" s="70"/>
      <c r="K46" s="85"/>
      <c r="O46" s="68"/>
      <c r="R46" s="13"/>
      <c r="S46" s="13"/>
      <c r="T46" s="13"/>
      <c r="U46" s="13"/>
      <c r="V46" s="13"/>
    </row>
    <row r="47" spans="2:22" x14ac:dyDescent="0.25">
      <c r="B47" s="69"/>
      <c r="C47" s="69"/>
      <c r="D47" s="69"/>
      <c r="E47" s="69"/>
      <c r="F47" s="69"/>
      <c r="G47" s="70"/>
      <c r="H47" s="70"/>
      <c r="I47" s="70"/>
      <c r="J47" s="70"/>
      <c r="K47" s="85"/>
      <c r="O47" s="68"/>
      <c r="R47" s="13"/>
      <c r="S47" s="13"/>
      <c r="T47" s="13"/>
      <c r="U47" s="13"/>
      <c r="V47" s="13"/>
    </row>
    <row r="48" spans="2:22" x14ac:dyDescent="0.25">
      <c r="B48" s="69"/>
      <c r="C48" s="69"/>
      <c r="D48" s="69"/>
      <c r="E48" s="69"/>
      <c r="F48" s="69"/>
      <c r="G48" s="70"/>
      <c r="H48" s="70"/>
      <c r="I48" s="70"/>
      <c r="J48" s="70"/>
      <c r="K48" s="85"/>
      <c r="O48" s="68"/>
      <c r="R48" s="13"/>
      <c r="S48" s="13"/>
      <c r="T48" s="13"/>
      <c r="U48" s="13"/>
      <c r="V48" s="13"/>
    </row>
    <row r="49" spans="2:22" x14ac:dyDescent="0.25">
      <c r="B49" s="69"/>
      <c r="C49" s="69"/>
      <c r="D49" s="69"/>
      <c r="E49" s="69"/>
      <c r="F49" s="69"/>
      <c r="G49" s="70"/>
      <c r="H49" s="70"/>
      <c r="I49" s="70"/>
      <c r="J49" s="70"/>
      <c r="K49" s="85"/>
      <c r="O49" s="68"/>
      <c r="R49" s="13"/>
      <c r="S49" s="13"/>
      <c r="T49" s="13"/>
      <c r="U49" s="13"/>
      <c r="V49" s="13"/>
    </row>
    <row r="50" spans="2:22" x14ac:dyDescent="0.25">
      <c r="B50" s="69"/>
      <c r="C50" s="69"/>
      <c r="D50" s="69"/>
      <c r="E50" s="69"/>
      <c r="F50" s="69"/>
      <c r="G50" s="70"/>
      <c r="H50" s="70"/>
      <c r="I50" s="70"/>
      <c r="J50" s="70"/>
      <c r="K50" s="85"/>
      <c r="O50" s="68"/>
      <c r="R50" s="13"/>
      <c r="S50" s="13"/>
      <c r="T50" s="13"/>
      <c r="U50" s="13"/>
      <c r="V50" s="13"/>
    </row>
    <row r="51" spans="2:22" hidden="1" x14ac:dyDescent="0.25">
      <c r="B51" s="69"/>
      <c r="C51" s="69"/>
      <c r="D51" s="69"/>
      <c r="E51" s="69"/>
      <c r="F51" s="69"/>
      <c r="G51" s="70"/>
      <c r="H51" s="70"/>
      <c r="I51" s="70"/>
      <c r="J51" s="70"/>
      <c r="K51" s="85"/>
      <c r="O51" s="68"/>
      <c r="R51" s="13"/>
      <c r="S51" s="13"/>
      <c r="T51" s="13"/>
      <c r="U51" s="13"/>
      <c r="V51" s="13"/>
    </row>
    <row r="52" spans="2:22" hidden="1" x14ac:dyDescent="0.25">
      <c r="B52" s="69"/>
      <c r="C52" s="69"/>
      <c r="D52" s="69"/>
      <c r="E52" s="69"/>
      <c r="F52" s="69"/>
      <c r="G52" s="70"/>
      <c r="H52" s="70"/>
      <c r="I52" s="70"/>
      <c r="J52" s="70"/>
      <c r="K52" s="85"/>
      <c r="O52" s="68"/>
      <c r="R52" s="13"/>
      <c r="S52" s="13"/>
      <c r="T52" s="13"/>
      <c r="U52" s="13"/>
      <c r="V52" s="13"/>
    </row>
    <row r="53" spans="2:22" hidden="1" x14ac:dyDescent="0.25">
      <c r="B53" s="69"/>
      <c r="C53" s="69"/>
      <c r="D53" s="69"/>
      <c r="E53" s="69"/>
      <c r="F53" s="69"/>
      <c r="G53" s="70"/>
      <c r="H53" s="70"/>
      <c r="I53" s="70"/>
      <c r="J53" s="70"/>
      <c r="K53" s="85"/>
      <c r="O53" s="68"/>
      <c r="R53" s="13"/>
      <c r="S53" s="13"/>
      <c r="T53" s="13"/>
      <c r="U53" s="13"/>
      <c r="V53" s="13"/>
    </row>
    <row r="54" spans="2:22" hidden="1" x14ac:dyDescent="0.25">
      <c r="B54" s="69"/>
      <c r="C54" s="69"/>
      <c r="D54" s="69"/>
      <c r="E54" s="69"/>
      <c r="F54" s="69"/>
      <c r="G54" s="70"/>
      <c r="H54" s="70"/>
      <c r="I54" s="70"/>
      <c r="J54" s="70"/>
      <c r="K54" s="85"/>
      <c r="O54" s="68"/>
      <c r="R54" s="13"/>
      <c r="S54" s="13"/>
      <c r="T54" s="13"/>
      <c r="U54" s="13"/>
      <c r="V54" s="13"/>
    </row>
    <row r="55" spans="2:22" hidden="1" x14ac:dyDescent="0.25">
      <c r="B55" s="69"/>
      <c r="C55" s="69"/>
      <c r="D55" s="69"/>
      <c r="E55" s="69"/>
      <c r="F55" s="69"/>
      <c r="G55" s="70"/>
      <c r="H55" s="70"/>
      <c r="I55" s="70"/>
      <c r="J55" s="70"/>
      <c r="K55" s="85"/>
      <c r="O55" s="68"/>
      <c r="R55" s="13"/>
      <c r="S55" s="13"/>
      <c r="T55" s="13"/>
      <c r="U55" s="13"/>
      <c r="V55" s="13"/>
    </row>
    <row r="56" spans="2:22" hidden="1" x14ac:dyDescent="0.25">
      <c r="B56" s="69"/>
      <c r="C56" s="69"/>
      <c r="D56" s="69"/>
      <c r="E56" s="69"/>
      <c r="F56" s="69"/>
      <c r="G56" s="70"/>
      <c r="H56" s="70"/>
      <c r="I56" s="70"/>
      <c r="J56" s="70"/>
      <c r="K56" s="70"/>
      <c r="O56" s="68"/>
      <c r="R56" s="13"/>
      <c r="S56" s="13"/>
      <c r="T56" s="13"/>
      <c r="U56" s="13"/>
      <c r="V56" s="13"/>
    </row>
    <row r="57" spans="2:22" hidden="1" x14ac:dyDescent="0.25">
      <c r="B57" s="69"/>
      <c r="C57" s="69"/>
      <c r="D57" s="69"/>
      <c r="E57" s="69"/>
      <c r="F57" s="69"/>
      <c r="G57" s="70"/>
      <c r="H57" s="70"/>
      <c r="I57" s="70"/>
      <c r="J57" s="70"/>
      <c r="K57" s="70"/>
    </row>
    <row r="58" spans="2:22" hidden="1" x14ac:dyDescent="0.25"/>
    <row r="59" spans="2:22" hidden="1" x14ac:dyDescent="0.25"/>
  </sheetData>
  <sheetProtection algorithmName="SHA-512" hashValue="SnumsrPHoOHk04ig0XoHZokVJ5Cv2wkGfYzSwINgP914Pbvab0HpPY6pbKL/Vgw8gYgWV5KVZ/foTS3xZJC34A==" saltValue="jWwj9R+mQLEJqqvsKUe85g==" spinCount="100000" sheet="1" objects="1" scenarios="1"/>
  <mergeCells count="19">
    <mergeCell ref="B8:G8"/>
    <mergeCell ref="B9:E9"/>
    <mergeCell ref="C2:E2"/>
    <mergeCell ref="C3:E3"/>
    <mergeCell ref="C4:E4"/>
    <mergeCell ref="B6:J6"/>
    <mergeCell ref="B7:J7"/>
    <mergeCell ref="B44:J44"/>
    <mergeCell ref="B42:H42"/>
    <mergeCell ref="B10:H10"/>
    <mergeCell ref="B11:G11"/>
    <mergeCell ref="B13:H13"/>
    <mergeCell ref="B16:E16"/>
    <mergeCell ref="B17:H17"/>
    <mergeCell ref="B18:G18"/>
    <mergeCell ref="D19:E19"/>
    <mergeCell ref="B12:E12"/>
    <mergeCell ref="B14:G14"/>
    <mergeCell ref="D15:E15"/>
  </mergeCells>
  <conditionalFormatting sqref="E21:E41">
    <cfRule type="expression" dxfId="67" priority="8">
      <formula>$D21&gt;0</formula>
    </cfRule>
  </conditionalFormatting>
  <conditionalFormatting sqref="F21:F41">
    <cfRule type="expression" dxfId="66" priority="7">
      <formula>$E21="Yes/Partially used"</formula>
    </cfRule>
  </conditionalFormatting>
  <conditionalFormatting sqref="I21:I41">
    <cfRule type="expression" dxfId="65" priority="6">
      <formula>$G21="To apportion GST claims"</formula>
    </cfRule>
  </conditionalFormatting>
  <conditionalFormatting sqref="E40:E41">
    <cfRule type="expression" dxfId="64" priority="5">
      <formula>$D40&gt;0</formula>
    </cfRule>
  </conditionalFormatting>
  <conditionalFormatting sqref="F40:F41">
    <cfRule type="expression" dxfId="63" priority="4">
      <formula>$E40="Yes/Partially used"</formula>
    </cfRule>
  </conditionalFormatting>
  <conditionalFormatting sqref="H21:H41">
    <cfRule type="expression" dxfId="62" priority="3">
      <formula>$G21="To apportion GST claims"</formula>
    </cfRule>
  </conditionalFormatting>
  <conditionalFormatting sqref="I40:I41">
    <cfRule type="expression" dxfId="61" priority="2">
      <formula>$F40="Partially Supplied"</formula>
    </cfRule>
  </conditionalFormatting>
  <conditionalFormatting sqref="G21:G41">
    <cfRule type="expression" dxfId="60" priority="1">
      <formula>$M21="No"</formula>
    </cfRule>
  </conditionalFormatting>
  <dataValidations count="10">
    <dataValidation allowBlank="1" showInputMessage="1" showErrorMessage="1" prompt="= [(1-A) x GST incurred] + [A x (1-B) x GST incurred]" sqref="J20"/>
    <dataValidation allowBlank="1" showInputMessage="1" showErrorMessage="1" prompt="To calculate this, please refer to the formula in the description box above. This is reflected as the blue (A)." sqref="H20"/>
    <dataValidation allowBlank="1" showInputMessage="1" showErrorMessage="1" prompt="To calculate this, please refer to the formula in the description box above. This is reflected as the blue (B)." sqref="I20"/>
    <dataValidation allowBlank="1" showInputMessage="1" showErrorMessage="1" prompt="If the finished goods are supplied before GST registration, please choose &quot;Yes/Partially supplied&quot;._x000a__x000a_If you have not supply the finished goods before GST registration, please choose &quot;No&quot;." sqref="F20"/>
    <dataValidation allowBlank="1" showInputMessage="1" showErrorMessage="1" prompt="If the raw materials are used, please choose the option &quot;Yes/Partially used&quot;._x000a__x000a_If you have not used the raw materials, please choose the option &quot;No&quot;." sqref="E20"/>
    <dataValidation type="list" allowBlank="1" showInputMessage="1" showErrorMessage="1" sqref="F21:F41">
      <formula1>$M$10:$M$12</formula1>
    </dataValidation>
    <dataValidation type="list" allowBlank="1" showInputMessage="1" showErrorMessage="1" sqref="E21:E41">
      <formula1>$L$9:$L$11</formula1>
    </dataValidation>
    <dataValidation type="decimal" operator="greaterThanOrEqual" allowBlank="1" showInputMessage="1" showErrorMessage="1" sqref="C21:C41">
      <formula1>0</formula1>
    </dataValidation>
    <dataValidation operator="greaterThanOrEqual" allowBlank="1" showInputMessage="1" showErrorMessage="1" sqref="J21:J41"/>
    <dataValidation type="custom" operator="greaterThanOrEqual" allowBlank="1" showInputMessage="1" showErrorMessage="1" error="Raw materials acquired is within 6 months from GST registration. Please use other apportionament formula._x000a_" sqref="D21:D41">
      <formula1>M21="No"</formula1>
    </dataValidation>
  </dataValidations>
  <pageMargins left="0.7" right="0.7" top="0.75" bottom="0.75" header="0.3" footer="0.3"/>
  <pageSetup paperSize="9" scale="44" orientation="landscape" horizontalDpi="4294967294" verticalDpi="4294967294"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54"/>
  <sheetViews>
    <sheetView showGridLines="0" showRowColHeaders="0" zoomScale="80" zoomScaleNormal="80" workbookViewId="0">
      <selection activeCell="E16" sqref="E16"/>
    </sheetView>
  </sheetViews>
  <sheetFormatPr defaultColWidth="0" defaultRowHeight="15" customHeight="1" zeroHeight="1" x14ac:dyDescent="0.25"/>
  <cols>
    <col min="1" max="1" width="9.140625" style="13" customWidth="1"/>
    <col min="2" max="2" width="41.7109375" style="13" customWidth="1"/>
    <col min="3" max="3" width="19.7109375" style="13" customWidth="1"/>
    <col min="4" max="4" width="19" style="13" customWidth="1"/>
    <col min="5" max="5" width="41.28515625" style="13" customWidth="1"/>
    <col min="6" max="6" width="43.7109375" style="13" customWidth="1"/>
    <col min="7" max="7" width="28.7109375" style="13" customWidth="1"/>
    <col min="8" max="9" width="37.7109375" style="13" customWidth="1"/>
    <col min="10" max="10" width="19.7109375" style="13" customWidth="1"/>
    <col min="11" max="14" width="9.140625" style="13" hidden="1" customWidth="1"/>
    <col min="15" max="21" width="9.140625" style="68" hidden="1" customWidth="1"/>
    <col min="22" max="16384" width="9.140625" style="13" hidden="1"/>
  </cols>
  <sheetData>
    <row r="1" spans="1:33" x14ac:dyDescent="0.25">
      <c r="O1" s="13"/>
      <c r="P1" s="13"/>
      <c r="Q1" s="71"/>
      <c r="R1" s="71"/>
      <c r="S1" s="13"/>
      <c r="T1" s="13"/>
      <c r="U1" s="13"/>
    </row>
    <row r="2" spans="1:33" ht="18" x14ac:dyDescent="0.25">
      <c r="B2" s="73" t="s">
        <v>3</v>
      </c>
      <c r="C2" s="531">
        <f>'2.Declaration'!E7</f>
        <v>0</v>
      </c>
      <c r="D2" s="531"/>
      <c r="E2" s="531"/>
      <c r="F2" s="27"/>
      <c r="G2" s="27"/>
      <c r="H2" s="27"/>
      <c r="O2" s="13"/>
      <c r="P2" s="13"/>
      <c r="S2" s="13"/>
      <c r="T2" s="13"/>
      <c r="U2" s="13"/>
    </row>
    <row r="3" spans="1:33" ht="18" x14ac:dyDescent="0.25">
      <c r="B3" s="75" t="s">
        <v>4</v>
      </c>
      <c r="C3" s="532">
        <f>'2.Declaration'!E11</f>
        <v>0</v>
      </c>
      <c r="D3" s="533"/>
      <c r="E3" s="533"/>
      <c r="F3" s="76"/>
      <c r="G3" s="27"/>
      <c r="H3" s="27"/>
      <c r="O3" s="13"/>
      <c r="P3" s="13"/>
      <c r="S3" s="13"/>
      <c r="T3" s="13"/>
      <c r="U3" s="13"/>
    </row>
    <row r="4" spans="1:33" ht="18" x14ac:dyDescent="0.25">
      <c r="B4" s="77" t="s">
        <v>11</v>
      </c>
      <c r="C4" s="505">
        <f>'2.Declaration'!E15</f>
        <v>0</v>
      </c>
      <c r="D4" s="506"/>
      <c r="E4" s="506"/>
      <c r="F4" s="78"/>
      <c r="G4" s="31"/>
      <c r="H4" s="31"/>
      <c r="O4" s="13"/>
      <c r="P4" s="13"/>
      <c r="S4" s="13"/>
      <c r="T4" s="13"/>
      <c r="U4" s="13"/>
    </row>
    <row r="5" spans="1:33" x14ac:dyDescent="0.25"/>
    <row r="6" spans="1:33" ht="18" x14ac:dyDescent="0.25">
      <c r="B6" s="534" t="s">
        <v>21</v>
      </c>
      <c r="C6" s="535"/>
      <c r="D6" s="535"/>
      <c r="E6" s="535"/>
      <c r="F6" s="535"/>
      <c r="G6" s="535"/>
      <c r="H6" s="535"/>
      <c r="I6" s="536"/>
      <c r="J6" s="138"/>
      <c r="K6" s="138"/>
      <c r="L6" s="70"/>
      <c r="M6" s="70"/>
      <c r="N6" s="70"/>
    </row>
    <row r="7" spans="1:33" ht="18" x14ac:dyDescent="0.25">
      <c r="B7" s="540" t="s">
        <v>35</v>
      </c>
      <c r="C7" s="541"/>
      <c r="D7" s="541"/>
      <c r="E7" s="541"/>
      <c r="F7" s="541"/>
      <c r="G7" s="541"/>
      <c r="H7" s="541"/>
      <c r="I7" s="542"/>
      <c r="J7" s="138"/>
      <c r="K7" s="139"/>
      <c r="L7" s="140"/>
      <c r="M7" s="140"/>
      <c r="N7" s="140"/>
      <c r="O7" s="67"/>
      <c r="P7" s="67"/>
      <c r="Q7" s="67"/>
      <c r="R7" s="67"/>
      <c r="S7" s="67"/>
      <c r="T7" s="67"/>
      <c r="U7" s="67"/>
      <c r="V7" s="79"/>
      <c r="W7" s="79"/>
    </row>
    <row r="8" spans="1:33" ht="20.25" customHeight="1" x14ac:dyDescent="0.25">
      <c r="B8" s="555" t="s">
        <v>210</v>
      </c>
      <c r="C8" s="556"/>
      <c r="D8" s="556"/>
      <c r="E8" s="556"/>
      <c r="F8" s="556"/>
      <c r="G8" s="556"/>
      <c r="H8" s="556"/>
      <c r="I8" s="557"/>
      <c r="J8" s="138"/>
      <c r="K8" s="139"/>
      <c r="L8" s="140"/>
      <c r="M8" s="140"/>
      <c r="N8" s="140"/>
      <c r="O8" s="67"/>
      <c r="P8" s="67"/>
      <c r="Q8" s="67"/>
      <c r="R8" s="67"/>
      <c r="S8" s="67"/>
      <c r="T8" s="67"/>
      <c r="U8" s="67"/>
      <c r="V8" s="79"/>
      <c r="W8" s="79"/>
    </row>
    <row r="9" spans="1:33" s="17" customFormat="1" ht="18" customHeight="1" x14ac:dyDescent="0.25">
      <c r="B9" s="522" t="s">
        <v>136</v>
      </c>
      <c r="C9" s="523"/>
      <c r="D9" s="523"/>
      <c r="E9" s="523"/>
      <c r="F9" s="523"/>
      <c r="G9" s="523"/>
      <c r="H9" s="523"/>
      <c r="I9" s="141"/>
      <c r="J9" s="138"/>
      <c r="K9" s="142"/>
      <c r="L9" s="74" t="s">
        <v>9</v>
      </c>
      <c r="M9" s="143"/>
      <c r="N9" s="143"/>
      <c r="O9" s="74"/>
      <c r="Q9" s="67"/>
      <c r="R9" s="67"/>
      <c r="S9" s="67"/>
      <c r="T9" s="67"/>
      <c r="U9" s="67"/>
      <c r="V9" s="67"/>
      <c r="W9" s="67"/>
      <c r="X9" s="67"/>
      <c r="Y9" s="67"/>
      <c r="Z9" s="67"/>
      <c r="AA9" s="67"/>
      <c r="AB9" s="67"/>
      <c r="AC9" s="67"/>
      <c r="AD9" s="68"/>
      <c r="AE9" s="68"/>
      <c r="AF9" s="68"/>
      <c r="AG9" s="68"/>
    </row>
    <row r="10" spans="1:33" s="123" customFormat="1" ht="18" customHeight="1" x14ac:dyDescent="0.25">
      <c r="B10" s="522" t="s">
        <v>157</v>
      </c>
      <c r="C10" s="523"/>
      <c r="D10" s="523"/>
      <c r="E10" s="523"/>
      <c r="F10" s="523"/>
      <c r="G10" s="523"/>
      <c r="H10" s="523"/>
      <c r="I10" s="144"/>
      <c r="J10" s="138"/>
      <c r="K10" s="145"/>
      <c r="L10" s="122" t="s">
        <v>10</v>
      </c>
      <c r="M10" s="146"/>
      <c r="N10" s="146"/>
      <c r="O10" s="122"/>
      <c r="Q10" s="122"/>
      <c r="R10" s="122"/>
      <c r="S10" s="122"/>
      <c r="T10" s="122"/>
      <c r="U10" s="122"/>
      <c r="V10" s="122"/>
      <c r="W10" s="122"/>
      <c r="X10" s="122"/>
      <c r="Y10" s="122"/>
      <c r="Z10" s="122"/>
      <c r="AA10" s="122"/>
      <c r="AB10" s="122"/>
      <c r="AC10" s="122"/>
      <c r="AD10" s="121"/>
      <c r="AE10" s="121"/>
      <c r="AF10" s="121"/>
      <c r="AG10" s="121"/>
    </row>
    <row r="11" spans="1:33" s="17" customFormat="1" ht="18" customHeight="1" x14ac:dyDescent="0.25">
      <c r="B11" s="550" t="s">
        <v>135</v>
      </c>
      <c r="C11" s="551"/>
      <c r="D11" s="551"/>
      <c r="E11" s="551"/>
      <c r="F11" s="551"/>
      <c r="G11" s="551"/>
      <c r="H11" s="551"/>
      <c r="I11" s="141"/>
      <c r="J11" s="138"/>
      <c r="K11" s="147"/>
      <c r="L11" s="423" t="s">
        <v>23</v>
      </c>
      <c r="M11" s="148"/>
      <c r="N11" s="148"/>
      <c r="Q11" s="67"/>
      <c r="R11" s="67"/>
      <c r="S11" s="67"/>
      <c r="T11" s="67"/>
      <c r="U11" s="67"/>
      <c r="V11" s="67"/>
      <c r="W11" s="67"/>
      <c r="X11" s="67"/>
      <c r="Y11" s="67"/>
      <c r="Z11" s="67"/>
      <c r="AA11" s="67"/>
      <c r="AB11" s="67"/>
      <c r="AC11" s="67"/>
      <c r="AD11" s="68"/>
      <c r="AE11" s="68"/>
      <c r="AF11" s="68"/>
      <c r="AG11" s="68"/>
    </row>
    <row r="12" spans="1:33" s="17" customFormat="1" ht="27.75" customHeight="1" x14ac:dyDescent="0.25">
      <c r="B12" s="552" t="s">
        <v>182</v>
      </c>
      <c r="C12" s="526"/>
      <c r="D12" s="526"/>
      <c r="E12" s="526"/>
      <c r="F12" s="526"/>
      <c r="G12" s="526"/>
      <c r="H12" s="526"/>
      <c r="I12" s="149"/>
      <c r="J12" s="138"/>
      <c r="K12" s="150"/>
      <c r="L12" s="151"/>
      <c r="M12" s="151"/>
      <c r="N12" s="151"/>
      <c r="O12" s="67"/>
      <c r="P12" s="67"/>
      <c r="Q12" s="67"/>
      <c r="R12" s="67"/>
      <c r="S12" s="67"/>
      <c r="T12" s="67"/>
      <c r="U12" s="67"/>
      <c r="V12" s="67"/>
      <c r="W12" s="67"/>
      <c r="X12" s="67"/>
      <c r="Y12" s="67"/>
      <c r="Z12" s="67"/>
      <c r="AA12" s="67"/>
      <c r="AB12" s="67"/>
      <c r="AC12" s="67"/>
      <c r="AD12" s="68"/>
      <c r="AE12" s="68"/>
      <c r="AF12" s="68"/>
      <c r="AG12" s="68"/>
    </row>
    <row r="13" spans="1:33" ht="18" x14ac:dyDescent="0.25">
      <c r="B13" s="113"/>
      <c r="C13" s="113"/>
      <c r="D13" s="113"/>
      <c r="E13" s="113"/>
      <c r="F13" s="113"/>
      <c r="G13" s="113"/>
      <c r="H13" s="113"/>
      <c r="I13" s="113"/>
      <c r="J13" s="70"/>
      <c r="K13" s="79"/>
      <c r="L13" s="79"/>
      <c r="M13" s="79"/>
      <c r="N13" s="79"/>
      <c r="O13" s="67"/>
      <c r="P13" s="67"/>
      <c r="Q13" s="67"/>
      <c r="R13" s="67"/>
      <c r="S13" s="67"/>
      <c r="T13" s="67"/>
      <c r="U13" s="67"/>
      <c r="V13" s="79"/>
      <c r="W13" s="79"/>
    </row>
    <row r="14" spans="1:33" ht="18" x14ac:dyDescent="0.25">
      <c r="B14" s="113"/>
      <c r="C14" s="113"/>
      <c r="D14" s="113"/>
      <c r="E14" s="113"/>
      <c r="F14" s="113"/>
      <c r="G14" s="113"/>
      <c r="H14" s="113"/>
      <c r="I14" s="113"/>
      <c r="J14" s="113"/>
      <c r="K14" s="79"/>
      <c r="L14" s="79"/>
      <c r="M14" s="79"/>
      <c r="N14" s="79"/>
      <c r="O14" s="554" t="s">
        <v>34</v>
      </c>
      <c r="P14" s="554"/>
      <c r="Q14" s="554"/>
      <c r="R14" s="67"/>
      <c r="S14" s="67"/>
      <c r="T14" s="67"/>
      <c r="U14" s="67"/>
      <c r="V14" s="79"/>
      <c r="W14" s="79"/>
    </row>
    <row r="15" spans="1:33" ht="47.25" customHeight="1" x14ac:dyDescent="0.3">
      <c r="A15" s="85"/>
      <c r="B15" s="86" t="s">
        <v>15</v>
      </c>
      <c r="C15" s="86" t="s">
        <v>16</v>
      </c>
      <c r="D15" s="86" t="s">
        <v>191</v>
      </c>
      <c r="E15" s="86" t="s">
        <v>37</v>
      </c>
      <c r="F15" s="86" t="s">
        <v>17</v>
      </c>
      <c r="G15" s="86" t="s">
        <v>38</v>
      </c>
      <c r="H15" s="86" t="s">
        <v>228</v>
      </c>
      <c r="I15" s="86" t="s">
        <v>33</v>
      </c>
      <c r="J15" s="79"/>
      <c r="K15" s="79"/>
      <c r="L15" s="79"/>
      <c r="M15" s="87" t="s">
        <v>39</v>
      </c>
      <c r="N15" s="87" t="s">
        <v>40</v>
      </c>
      <c r="O15" s="87" t="s">
        <v>41</v>
      </c>
      <c r="P15" s="13"/>
      <c r="Q15" s="67"/>
      <c r="R15" s="67"/>
      <c r="S15" s="67"/>
      <c r="T15" s="87"/>
      <c r="U15" s="79"/>
      <c r="V15" s="79"/>
    </row>
    <row r="16" spans="1:33" s="97" customFormat="1" x14ac:dyDescent="0.25">
      <c r="A16" s="152"/>
      <c r="B16" s="89"/>
      <c r="C16" s="90">
        <v>0</v>
      </c>
      <c r="D16" s="412"/>
      <c r="E16" s="421" t="s">
        <v>23</v>
      </c>
      <c r="F16" s="91" t="str">
        <f>IF(E16="Yes","To apportion GST claim",IF(E16="No","GST claimable in full","-"))</f>
        <v>-</v>
      </c>
      <c r="G16" s="153"/>
      <c r="H16" s="413"/>
      <c r="I16" s="114">
        <f>IF(E16="No",C16*P16,IF((E16="Yes")*AND(O16&gt;=0),O16*C16*P16,0))</f>
        <v>0</v>
      </c>
      <c r="J16" s="99">
        <f>IF(I16&gt;0,1,0)</f>
        <v>0</v>
      </c>
      <c r="K16" s="344">
        <f>(YEAR('2.Declaration'!$E$15)-YEAR(D16))*12+(MONTH('2.Declaration'!$E$15)-MONTH(D16))</f>
        <v>0</v>
      </c>
      <c r="L16" s="67" t="str">
        <f>IF(K16&lt;6,"Yes",IF(K16&gt;6,"No",IF(DAY(D16)&gt;=DAY('2.Declaration'!$E$15),"Yes","No")))</f>
        <v>Yes</v>
      </c>
      <c r="M16" s="95">
        <f>('2.Declaration'!$E$15-H16)/365</f>
        <v>0</v>
      </c>
      <c r="N16" s="154">
        <f>G16-M16</f>
        <v>0</v>
      </c>
      <c r="O16" s="155">
        <f>IFERROR(N16/G16,0)</f>
        <v>0</v>
      </c>
      <c r="P16" s="98">
        <f>IF(L16="No",IF(D16="",0,1),0)</f>
        <v>0</v>
      </c>
      <c r="Q16" s="156"/>
      <c r="S16" s="74"/>
      <c r="T16" s="157"/>
      <c r="U16" s="98"/>
      <c r="V16" s="98"/>
    </row>
    <row r="17" spans="1:22" x14ac:dyDescent="0.25">
      <c r="B17" s="89"/>
      <c r="C17" s="90">
        <v>0</v>
      </c>
      <c r="D17" s="412"/>
      <c r="E17" s="421" t="s">
        <v>23</v>
      </c>
      <c r="F17" s="91" t="str">
        <f t="shared" ref="F17:F35" si="0">IF(E17="Yes","To apportion GST claim",IF(E17="No","GST claimable in full","-"))</f>
        <v>-</v>
      </c>
      <c r="G17" s="153"/>
      <c r="H17" s="413"/>
      <c r="I17" s="114">
        <f t="shared" ref="I17:I35" si="1">IF(E17="No",C17*P17,IF((E17="Yes")*AND(O17&gt;=0),O17*C17*P17,0))</f>
        <v>0</v>
      </c>
      <c r="J17" s="99">
        <f t="shared" ref="J17:J35" si="2">IF(I17&gt;0,1,0)</f>
        <v>0</v>
      </c>
      <c r="K17" s="344">
        <f>(YEAR('2.Declaration'!$E$15)-YEAR(D17))*12+(MONTH('2.Declaration'!$E$15)-MONTH(D17))</f>
        <v>0</v>
      </c>
      <c r="L17" s="67" t="str">
        <f>IF(K17&lt;6,"Yes",IF(K17&gt;6,"No",IF(DAY(D17)&gt;=DAY('2.Declaration'!$E$15),"Yes","No")))</f>
        <v>Yes</v>
      </c>
      <c r="M17" s="95">
        <f>('2.Declaration'!$E$15-H17)/365</f>
        <v>0</v>
      </c>
      <c r="N17" s="154">
        <f t="shared" ref="N17:N35" si="3">G17-M17</f>
        <v>0</v>
      </c>
      <c r="O17" s="155">
        <f t="shared" ref="O17:O35" si="4">IFERROR(N17/G17,0)</f>
        <v>0</v>
      </c>
      <c r="P17" s="98">
        <f t="shared" ref="P17:P35" si="5">IF(L17="No",IF(D17="",0,1),0)</f>
        <v>0</v>
      </c>
      <c r="Q17" s="156"/>
      <c r="R17" s="67"/>
      <c r="S17" s="67"/>
      <c r="T17" s="67"/>
      <c r="U17" s="79"/>
      <c r="V17" s="79"/>
    </row>
    <row r="18" spans="1:22" x14ac:dyDescent="0.25">
      <c r="A18" s="152"/>
      <c r="B18" s="89"/>
      <c r="C18" s="90">
        <v>0</v>
      </c>
      <c r="D18" s="412"/>
      <c r="E18" s="421" t="s">
        <v>23</v>
      </c>
      <c r="F18" s="91" t="str">
        <f t="shared" si="0"/>
        <v>-</v>
      </c>
      <c r="G18" s="153"/>
      <c r="H18" s="413"/>
      <c r="I18" s="114">
        <f t="shared" si="1"/>
        <v>0</v>
      </c>
      <c r="J18" s="99">
        <f t="shared" si="2"/>
        <v>0</v>
      </c>
      <c r="K18" s="344">
        <f>(YEAR('2.Declaration'!$E$15)-YEAR(D18))*12+(MONTH('2.Declaration'!$E$15)-MONTH(D18))</f>
        <v>0</v>
      </c>
      <c r="L18" s="67" t="str">
        <f>IF(K18&lt;6,"Yes",IF(K18&gt;6,"No",IF(DAY(D18)&gt;=DAY('2.Declaration'!$E$15),"Yes","No")))</f>
        <v>Yes</v>
      </c>
      <c r="M18" s="95">
        <f>('2.Declaration'!$E$15-H18)/365</f>
        <v>0</v>
      </c>
      <c r="N18" s="154">
        <f t="shared" si="3"/>
        <v>0</v>
      </c>
      <c r="O18" s="155">
        <f t="shared" si="4"/>
        <v>0</v>
      </c>
      <c r="P18" s="98">
        <f t="shared" si="5"/>
        <v>0</v>
      </c>
      <c r="Q18" s="156"/>
      <c r="R18" s="67"/>
      <c r="S18" s="67"/>
      <c r="T18" s="67"/>
      <c r="U18" s="79"/>
      <c r="V18" s="79"/>
    </row>
    <row r="19" spans="1:22" x14ac:dyDescent="0.25">
      <c r="B19" s="89"/>
      <c r="C19" s="90">
        <v>0</v>
      </c>
      <c r="D19" s="412"/>
      <c r="E19" s="421" t="s">
        <v>23</v>
      </c>
      <c r="F19" s="91" t="str">
        <f t="shared" si="0"/>
        <v>-</v>
      </c>
      <c r="G19" s="153"/>
      <c r="H19" s="413"/>
      <c r="I19" s="114">
        <f t="shared" si="1"/>
        <v>0</v>
      </c>
      <c r="J19" s="99">
        <f t="shared" si="2"/>
        <v>0</v>
      </c>
      <c r="K19" s="344">
        <f>(YEAR('2.Declaration'!$E$15)-YEAR(D19))*12+(MONTH('2.Declaration'!$E$15)-MONTH(D19))</f>
        <v>0</v>
      </c>
      <c r="L19" s="67" t="str">
        <f>IF(K19&lt;6,"Yes",IF(K19&gt;6,"No",IF(DAY(D19)&gt;=DAY('2.Declaration'!$E$15),"Yes","No")))</f>
        <v>Yes</v>
      </c>
      <c r="M19" s="95">
        <f>('2.Declaration'!$E$15-H19)/365</f>
        <v>0</v>
      </c>
      <c r="N19" s="154">
        <f t="shared" si="3"/>
        <v>0</v>
      </c>
      <c r="O19" s="155">
        <f t="shared" si="4"/>
        <v>0</v>
      </c>
      <c r="P19" s="98">
        <f t="shared" si="5"/>
        <v>0</v>
      </c>
      <c r="Q19" s="156"/>
      <c r="R19" s="67"/>
      <c r="S19" s="67"/>
      <c r="T19" s="67"/>
      <c r="U19" s="79"/>
      <c r="V19" s="79"/>
    </row>
    <row r="20" spans="1:22" x14ac:dyDescent="0.25">
      <c r="A20" s="152"/>
      <c r="B20" s="89"/>
      <c r="C20" s="90">
        <v>0</v>
      </c>
      <c r="D20" s="412"/>
      <c r="E20" s="421" t="s">
        <v>23</v>
      </c>
      <c r="F20" s="91" t="str">
        <f t="shared" si="0"/>
        <v>-</v>
      </c>
      <c r="G20" s="153"/>
      <c r="H20" s="413"/>
      <c r="I20" s="114">
        <f t="shared" si="1"/>
        <v>0</v>
      </c>
      <c r="J20" s="99">
        <f t="shared" si="2"/>
        <v>0</v>
      </c>
      <c r="K20" s="344">
        <f>(YEAR('2.Declaration'!$E$15)-YEAR(D20))*12+(MONTH('2.Declaration'!$E$15)-MONTH(D20))</f>
        <v>0</v>
      </c>
      <c r="L20" s="67" t="str">
        <f>IF(K20&lt;6,"Yes",IF(K20&gt;6,"No",IF(DAY(D20)&gt;=DAY('2.Declaration'!$E$15),"Yes","No")))</f>
        <v>Yes</v>
      </c>
      <c r="M20" s="95">
        <f>('2.Declaration'!$E$15-H20)/365</f>
        <v>0</v>
      </c>
      <c r="N20" s="154">
        <f t="shared" si="3"/>
        <v>0</v>
      </c>
      <c r="O20" s="155">
        <f t="shared" si="4"/>
        <v>0</v>
      </c>
      <c r="P20" s="98">
        <f t="shared" si="5"/>
        <v>0</v>
      </c>
      <c r="Q20" s="156"/>
      <c r="R20" s="67"/>
      <c r="S20" s="67"/>
      <c r="T20" s="67"/>
      <c r="U20" s="79"/>
      <c r="V20" s="79"/>
    </row>
    <row r="21" spans="1:22" x14ac:dyDescent="0.25">
      <c r="B21" s="89"/>
      <c r="C21" s="90">
        <v>0</v>
      </c>
      <c r="D21" s="412"/>
      <c r="E21" s="421" t="s">
        <v>23</v>
      </c>
      <c r="F21" s="91" t="str">
        <f t="shared" si="0"/>
        <v>-</v>
      </c>
      <c r="G21" s="153"/>
      <c r="H21" s="413"/>
      <c r="I21" s="114">
        <f t="shared" si="1"/>
        <v>0</v>
      </c>
      <c r="J21" s="99">
        <f t="shared" si="2"/>
        <v>0</v>
      </c>
      <c r="K21" s="344">
        <f>(YEAR('2.Declaration'!$E$15)-YEAR(D21))*12+(MONTH('2.Declaration'!$E$15)-MONTH(D21))</f>
        <v>0</v>
      </c>
      <c r="L21" s="67" t="str">
        <f>IF(K21&lt;6,"Yes",IF(K21&gt;6,"No",IF(DAY(D21)&gt;=DAY('2.Declaration'!$E$15),"Yes","No")))</f>
        <v>Yes</v>
      </c>
      <c r="M21" s="95">
        <f>('2.Declaration'!$E$15-H21)/365</f>
        <v>0</v>
      </c>
      <c r="N21" s="154">
        <f t="shared" si="3"/>
        <v>0</v>
      </c>
      <c r="O21" s="155">
        <f t="shared" si="4"/>
        <v>0</v>
      </c>
      <c r="P21" s="98">
        <f t="shared" si="5"/>
        <v>0</v>
      </c>
      <c r="Q21" s="156"/>
      <c r="R21" s="67"/>
      <c r="S21" s="67"/>
      <c r="T21" s="67"/>
      <c r="U21" s="79"/>
      <c r="V21" s="79"/>
    </row>
    <row r="22" spans="1:22" x14ac:dyDescent="0.25">
      <c r="A22" s="152"/>
      <c r="B22" s="89"/>
      <c r="C22" s="90">
        <v>0</v>
      </c>
      <c r="D22" s="412"/>
      <c r="E22" s="421" t="s">
        <v>23</v>
      </c>
      <c r="F22" s="91" t="str">
        <f t="shared" si="0"/>
        <v>-</v>
      </c>
      <c r="G22" s="153"/>
      <c r="H22" s="413"/>
      <c r="I22" s="114">
        <f t="shared" si="1"/>
        <v>0</v>
      </c>
      <c r="J22" s="99">
        <f t="shared" si="2"/>
        <v>0</v>
      </c>
      <c r="K22" s="344">
        <f>(YEAR('2.Declaration'!$E$15)-YEAR(D22))*12+(MONTH('2.Declaration'!$E$15)-MONTH(D22))</f>
        <v>0</v>
      </c>
      <c r="L22" s="67" t="str">
        <f>IF(K22&lt;6,"Yes",IF(K22&gt;6,"No",IF(DAY(D22)&gt;=DAY('2.Declaration'!$E$15),"Yes","No")))</f>
        <v>Yes</v>
      </c>
      <c r="M22" s="95">
        <f>('2.Declaration'!$E$15-H22)/365</f>
        <v>0</v>
      </c>
      <c r="N22" s="154">
        <f t="shared" si="3"/>
        <v>0</v>
      </c>
      <c r="O22" s="155">
        <f t="shared" si="4"/>
        <v>0</v>
      </c>
      <c r="P22" s="98">
        <f t="shared" si="5"/>
        <v>0</v>
      </c>
      <c r="Q22" s="156"/>
      <c r="R22" s="67"/>
      <c r="S22" s="67"/>
      <c r="T22" s="67"/>
      <c r="U22" s="79"/>
      <c r="V22" s="79"/>
    </row>
    <row r="23" spans="1:22" x14ac:dyDescent="0.25">
      <c r="B23" s="89"/>
      <c r="C23" s="90">
        <v>0</v>
      </c>
      <c r="D23" s="412"/>
      <c r="E23" s="421" t="s">
        <v>23</v>
      </c>
      <c r="F23" s="91" t="str">
        <f t="shared" si="0"/>
        <v>-</v>
      </c>
      <c r="G23" s="153"/>
      <c r="H23" s="413"/>
      <c r="I23" s="114">
        <f t="shared" si="1"/>
        <v>0</v>
      </c>
      <c r="J23" s="99">
        <f t="shared" si="2"/>
        <v>0</v>
      </c>
      <c r="K23" s="344">
        <f>(YEAR('2.Declaration'!$E$15)-YEAR(D23))*12+(MONTH('2.Declaration'!$E$15)-MONTH(D23))</f>
        <v>0</v>
      </c>
      <c r="L23" s="67" t="str">
        <f>IF(K23&lt;6,"Yes",IF(K23&gt;6,"No",IF(DAY(D23)&gt;=DAY('2.Declaration'!$E$15),"Yes","No")))</f>
        <v>Yes</v>
      </c>
      <c r="M23" s="95">
        <f>('2.Declaration'!$E$15-H23)/365</f>
        <v>0</v>
      </c>
      <c r="N23" s="154">
        <f t="shared" si="3"/>
        <v>0</v>
      </c>
      <c r="O23" s="155">
        <f t="shared" si="4"/>
        <v>0</v>
      </c>
      <c r="P23" s="98">
        <f t="shared" si="5"/>
        <v>0</v>
      </c>
      <c r="Q23" s="156"/>
      <c r="U23" s="13"/>
    </row>
    <row r="24" spans="1:22" x14ac:dyDescent="0.25">
      <c r="A24" s="152"/>
      <c r="B24" s="89"/>
      <c r="C24" s="90">
        <v>0</v>
      </c>
      <c r="D24" s="412"/>
      <c r="E24" s="421" t="s">
        <v>23</v>
      </c>
      <c r="F24" s="91" t="str">
        <f t="shared" si="0"/>
        <v>-</v>
      </c>
      <c r="G24" s="153"/>
      <c r="H24" s="413"/>
      <c r="I24" s="114">
        <f t="shared" si="1"/>
        <v>0</v>
      </c>
      <c r="J24" s="99">
        <f t="shared" si="2"/>
        <v>0</v>
      </c>
      <c r="K24" s="344">
        <f>(YEAR('2.Declaration'!$E$15)-YEAR(D24))*12+(MONTH('2.Declaration'!$E$15)-MONTH(D24))</f>
        <v>0</v>
      </c>
      <c r="L24" s="67" t="str">
        <f>IF(K24&lt;6,"Yes",IF(K24&gt;6,"No",IF(DAY(D24)&gt;=DAY('2.Declaration'!$E$15),"Yes","No")))</f>
        <v>Yes</v>
      </c>
      <c r="M24" s="95">
        <f>('2.Declaration'!$E$15-H24)/365</f>
        <v>0</v>
      </c>
      <c r="N24" s="154">
        <f t="shared" si="3"/>
        <v>0</v>
      </c>
      <c r="O24" s="155">
        <f t="shared" si="4"/>
        <v>0</v>
      </c>
      <c r="P24" s="98">
        <f t="shared" si="5"/>
        <v>0</v>
      </c>
      <c r="Q24" s="156"/>
      <c r="U24" s="13"/>
    </row>
    <row r="25" spans="1:22" x14ac:dyDescent="0.25">
      <c r="B25" s="89"/>
      <c r="C25" s="90">
        <v>0</v>
      </c>
      <c r="D25" s="412"/>
      <c r="E25" s="421" t="s">
        <v>23</v>
      </c>
      <c r="F25" s="91" t="str">
        <f t="shared" si="0"/>
        <v>-</v>
      </c>
      <c r="G25" s="153"/>
      <c r="H25" s="413"/>
      <c r="I25" s="114">
        <f t="shared" si="1"/>
        <v>0</v>
      </c>
      <c r="J25" s="99">
        <f t="shared" si="2"/>
        <v>0</v>
      </c>
      <c r="K25" s="344">
        <f>(YEAR('2.Declaration'!$E$15)-YEAR(D25))*12+(MONTH('2.Declaration'!$E$15)-MONTH(D25))</f>
        <v>0</v>
      </c>
      <c r="L25" s="67" t="str">
        <f>IF(K25&lt;6,"Yes",IF(K25&gt;6,"No",IF(DAY(D25)&gt;=DAY('2.Declaration'!$E$15),"Yes","No")))</f>
        <v>Yes</v>
      </c>
      <c r="M25" s="95">
        <f>('2.Declaration'!$E$15-H25)/365</f>
        <v>0</v>
      </c>
      <c r="N25" s="154">
        <f t="shared" si="3"/>
        <v>0</v>
      </c>
      <c r="O25" s="155">
        <f t="shared" si="4"/>
        <v>0</v>
      </c>
      <c r="P25" s="98">
        <f t="shared" si="5"/>
        <v>0</v>
      </c>
      <c r="Q25" s="156"/>
      <c r="U25" s="13"/>
    </row>
    <row r="26" spans="1:22" x14ac:dyDescent="0.25">
      <c r="A26" s="152"/>
      <c r="B26" s="89"/>
      <c r="C26" s="90">
        <v>0</v>
      </c>
      <c r="D26" s="412"/>
      <c r="E26" s="421" t="s">
        <v>23</v>
      </c>
      <c r="F26" s="91" t="str">
        <f t="shared" si="0"/>
        <v>-</v>
      </c>
      <c r="G26" s="153"/>
      <c r="H26" s="413"/>
      <c r="I26" s="114">
        <f t="shared" si="1"/>
        <v>0</v>
      </c>
      <c r="J26" s="99">
        <f t="shared" si="2"/>
        <v>0</v>
      </c>
      <c r="K26" s="344">
        <f>(YEAR('2.Declaration'!$E$15)-YEAR(D26))*12+(MONTH('2.Declaration'!$E$15)-MONTH(D26))</f>
        <v>0</v>
      </c>
      <c r="L26" s="67" t="str">
        <f>IF(K26&lt;6,"Yes",IF(K26&gt;6,"No",IF(DAY(D26)&gt;=DAY('2.Declaration'!$E$15),"Yes","No")))</f>
        <v>Yes</v>
      </c>
      <c r="M26" s="95">
        <f>('2.Declaration'!$E$15-H26)/365</f>
        <v>0</v>
      </c>
      <c r="N26" s="154">
        <f t="shared" si="3"/>
        <v>0</v>
      </c>
      <c r="O26" s="155">
        <f t="shared" si="4"/>
        <v>0</v>
      </c>
      <c r="P26" s="98">
        <f t="shared" si="5"/>
        <v>0</v>
      </c>
      <c r="Q26" s="156"/>
      <c r="U26" s="13"/>
    </row>
    <row r="27" spans="1:22" x14ac:dyDescent="0.25">
      <c r="B27" s="89"/>
      <c r="C27" s="90">
        <v>0</v>
      </c>
      <c r="D27" s="412"/>
      <c r="E27" s="421" t="s">
        <v>23</v>
      </c>
      <c r="F27" s="91" t="str">
        <f t="shared" si="0"/>
        <v>-</v>
      </c>
      <c r="G27" s="153"/>
      <c r="H27" s="413"/>
      <c r="I27" s="114">
        <f t="shared" si="1"/>
        <v>0</v>
      </c>
      <c r="J27" s="99">
        <f t="shared" si="2"/>
        <v>0</v>
      </c>
      <c r="K27" s="344">
        <f>(YEAR('2.Declaration'!$E$15)-YEAR(D27))*12+(MONTH('2.Declaration'!$E$15)-MONTH(D27))</f>
        <v>0</v>
      </c>
      <c r="L27" s="67" t="str">
        <f>IF(K27&lt;6,"Yes",IF(K27&gt;6,"No",IF(DAY(D27)&gt;=DAY('2.Declaration'!$E$15),"Yes","No")))</f>
        <v>Yes</v>
      </c>
      <c r="M27" s="95">
        <f>('2.Declaration'!$E$15-H27)/365</f>
        <v>0</v>
      </c>
      <c r="N27" s="154">
        <f t="shared" si="3"/>
        <v>0</v>
      </c>
      <c r="O27" s="155">
        <f t="shared" si="4"/>
        <v>0</v>
      </c>
      <c r="P27" s="98">
        <f t="shared" si="5"/>
        <v>0</v>
      </c>
      <c r="Q27" s="156"/>
      <c r="U27" s="13"/>
    </row>
    <row r="28" spans="1:22" x14ac:dyDescent="0.25">
      <c r="A28" s="152"/>
      <c r="B28" s="89"/>
      <c r="C28" s="90">
        <v>0</v>
      </c>
      <c r="D28" s="412"/>
      <c r="E28" s="421" t="s">
        <v>23</v>
      </c>
      <c r="F28" s="91" t="str">
        <f t="shared" si="0"/>
        <v>-</v>
      </c>
      <c r="G28" s="153"/>
      <c r="H28" s="413"/>
      <c r="I28" s="114">
        <f t="shared" si="1"/>
        <v>0</v>
      </c>
      <c r="J28" s="99">
        <f t="shared" si="2"/>
        <v>0</v>
      </c>
      <c r="K28" s="344">
        <f>(YEAR('2.Declaration'!$E$15)-YEAR(D28))*12+(MONTH('2.Declaration'!$E$15)-MONTH(D28))</f>
        <v>0</v>
      </c>
      <c r="L28" s="67" t="str">
        <f>IF(K28&lt;6,"Yes",IF(K28&gt;6,"No",IF(DAY(D28)&gt;=DAY('2.Declaration'!$E$15),"Yes","No")))</f>
        <v>Yes</v>
      </c>
      <c r="M28" s="95">
        <f>('2.Declaration'!$E$15-H28)/365</f>
        <v>0</v>
      </c>
      <c r="N28" s="154">
        <f t="shared" si="3"/>
        <v>0</v>
      </c>
      <c r="O28" s="155">
        <f t="shared" si="4"/>
        <v>0</v>
      </c>
      <c r="P28" s="98">
        <f t="shared" si="5"/>
        <v>0</v>
      </c>
      <c r="Q28" s="156"/>
      <c r="U28" s="13"/>
    </row>
    <row r="29" spans="1:22" x14ac:dyDescent="0.25">
      <c r="B29" s="89"/>
      <c r="C29" s="90">
        <v>0</v>
      </c>
      <c r="D29" s="412"/>
      <c r="E29" s="421" t="s">
        <v>23</v>
      </c>
      <c r="F29" s="91" t="str">
        <f t="shared" si="0"/>
        <v>-</v>
      </c>
      <c r="G29" s="153"/>
      <c r="H29" s="413"/>
      <c r="I29" s="114">
        <f t="shared" si="1"/>
        <v>0</v>
      </c>
      <c r="J29" s="99">
        <f t="shared" si="2"/>
        <v>0</v>
      </c>
      <c r="K29" s="344">
        <f>(YEAR('2.Declaration'!$E$15)-YEAR(D29))*12+(MONTH('2.Declaration'!$E$15)-MONTH(D29))</f>
        <v>0</v>
      </c>
      <c r="L29" s="67" t="str">
        <f>IF(K29&lt;6,"Yes",IF(K29&gt;6,"No",IF(DAY(D29)&gt;=DAY('2.Declaration'!$E$15),"Yes","No")))</f>
        <v>Yes</v>
      </c>
      <c r="M29" s="95">
        <f>('2.Declaration'!$E$15-H29)/365</f>
        <v>0</v>
      </c>
      <c r="N29" s="154">
        <f t="shared" si="3"/>
        <v>0</v>
      </c>
      <c r="O29" s="155">
        <f t="shared" si="4"/>
        <v>0</v>
      </c>
      <c r="P29" s="98">
        <f t="shared" si="5"/>
        <v>0</v>
      </c>
      <c r="Q29" s="156"/>
      <c r="U29" s="13"/>
    </row>
    <row r="30" spans="1:22" x14ac:dyDescent="0.25">
      <c r="A30" s="152"/>
      <c r="B30" s="89"/>
      <c r="C30" s="90">
        <v>0</v>
      </c>
      <c r="D30" s="412"/>
      <c r="E30" s="421" t="s">
        <v>23</v>
      </c>
      <c r="F30" s="91" t="str">
        <f t="shared" si="0"/>
        <v>-</v>
      </c>
      <c r="G30" s="153"/>
      <c r="H30" s="413"/>
      <c r="I30" s="114">
        <f t="shared" si="1"/>
        <v>0</v>
      </c>
      <c r="J30" s="99">
        <f t="shared" si="2"/>
        <v>0</v>
      </c>
      <c r="K30" s="344">
        <f>(YEAR('2.Declaration'!$E$15)-YEAR(D30))*12+(MONTH('2.Declaration'!$E$15)-MONTH(D30))</f>
        <v>0</v>
      </c>
      <c r="L30" s="67" t="str">
        <f>IF(K30&lt;6,"Yes",IF(K30&gt;6,"No",IF(DAY(D30)&gt;=DAY('2.Declaration'!$E$15),"Yes","No")))</f>
        <v>Yes</v>
      </c>
      <c r="M30" s="95">
        <f>('2.Declaration'!$E$15-H30)/365</f>
        <v>0</v>
      </c>
      <c r="N30" s="154">
        <f t="shared" si="3"/>
        <v>0</v>
      </c>
      <c r="O30" s="155">
        <f t="shared" si="4"/>
        <v>0</v>
      </c>
      <c r="P30" s="98">
        <f t="shared" si="5"/>
        <v>0</v>
      </c>
      <c r="Q30" s="156"/>
      <c r="U30" s="13"/>
    </row>
    <row r="31" spans="1:22" x14ac:dyDescent="0.25">
      <c r="B31" s="89"/>
      <c r="C31" s="90">
        <v>0</v>
      </c>
      <c r="D31" s="412"/>
      <c r="E31" s="421" t="s">
        <v>23</v>
      </c>
      <c r="F31" s="91" t="str">
        <f t="shared" si="0"/>
        <v>-</v>
      </c>
      <c r="G31" s="153"/>
      <c r="H31" s="413"/>
      <c r="I31" s="114">
        <f t="shared" si="1"/>
        <v>0</v>
      </c>
      <c r="J31" s="99">
        <f t="shared" si="2"/>
        <v>0</v>
      </c>
      <c r="K31" s="344">
        <f>(YEAR('2.Declaration'!$E$15)-YEAR(D31))*12+(MONTH('2.Declaration'!$E$15)-MONTH(D31))</f>
        <v>0</v>
      </c>
      <c r="L31" s="67" t="str">
        <f>IF(K31&lt;6,"Yes",IF(K31&gt;6,"No",IF(DAY(D31)&gt;=DAY('2.Declaration'!$E$15),"Yes","No")))</f>
        <v>Yes</v>
      </c>
      <c r="M31" s="95">
        <f>('2.Declaration'!$E$15-H31)/365</f>
        <v>0</v>
      </c>
      <c r="N31" s="154">
        <f t="shared" si="3"/>
        <v>0</v>
      </c>
      <c r="O31" s="155">
        <f t="shared" si="4"/>
        <v>0</v>
      </c>
      <c r="P31" s="98">
        <f t="shared" si="5"/>
        <v>0</v>
      </c>
      <c r="Q31" s="156"/>
      <c r="U31" s="13"/>
    </row>
    <row r="32" spans="1:22" x14ac:dyDescent="0.25">
      <c r="A32" s="152"/>
      <c r="B32" s="89"/>
      <c r="C32" s="90">
        <v>0</v>
      </c>
      <c r="D32" s="412"/>
      <c r="E32" s="421" t="s">
        <v>23</v>
      </c>
      <c r="F32" s="91" t="str">
        <f t="shared" si="0"/>
        <v>-</v>
      </c>
      <c r="G32" s="153"/>
      <c r="H32" s="413"/>
      <c r="I32" s="114">
        <f t="shared" si="1"/>
        <v>0</v>
      </c>
      <c r="J32" s="99">
        <f t="shared" si="2"/>
        <v>0</v>
      </c>
      <c r="K32" s="344">
        <f>(YEAR('2.Declaration'!$E$15)-YEAR(D32))*12+(MONTH('2.Declaration'!$E$15)-MONTH(D32))</f>
        <v>0</v>
      </c>
      <c r="L32" s="67" t="str">
        <f>IF(K32&lt;6,"Yes",IF(K32&gt;6,"No",IF(DAY(D32)&gt;=DAY('2.Declaration'!$E$15),"Yes","No")))</f>
        <v>Yes</v>
      </c>
      <c r="M32" s="95">
        <f>('2.Declaration'!$E$15-H32)/365</f>
        <v>0</v>
      </c>
      <c r="N32" s="154">
        <f t="shared" si="3"/>
        <v>0</v>
      </c>
      <c r="O32" s="155">
        <f t="shared" si="4"/>
        <v>0</v>
      </c>
      <c r="P32" s="98">
        <f t="shared" si="5"/>
        <v>0</v>
      </c>
      <c r="Q32" s="156"/>
      <c r="U32" s="13"/>
    </row>
    <row r="33" spans="1:21" x14ac:dyDescent="0.25">
      <c r="B33" s="89"/>
      <c r="C33" s="90">
        <v>0</v>
      </c>
      <c r="D33" s="412"/>
      <c r="E33" s="421" t="s">
        <v>23</v>
      </c>
      <c r="F33" s="91" t="str">
        <f t="shared" si="0"/>
        <v>-</v>
      </c>
      <c r="G33" s="153"/>
      <c r="H33" s="413"/>
      <c r="I33" s="114">
        <f t="shared" si="1"/>
        <v>0</v>
      </c>
      <c r="J33" s="99">
        <f t="shared" si="2"/>
        <v>0</v>
      </c>
      <c r="K33" s="344">
        <f>(YEAR('2.Declaration'!$E$15)-YEAR(D33))*12+(MONTH('2.Declaration'!$E$15)-MONTH(D33))</f>
        <v>0</v>
      </c>
      <c r="L33" s="67" t="str">
        <f>IF(K33&lt;6,"Yes",IF(K33&gt;6,"No",IF(DAY(D33)&gt;=DAY('2.Declaration'!$E$15),"Yes","No")))</f>
        <v>Yes</v>
      </c>
      <c r="M33" s="95">
        <f>('2.Declaration'!$E$15-H33)/365</f>
        <v>0</v>
      </c>
      <c r="N33" s="154">
        <f t="shared" si="3"/>
        <v>0</v>
      </c>
      <c r="O33" s="155">
        <f t="shared" si="4"/>
        <v>0</v>
      </c>
      <c r="P33" s="98">
        <f t="shared" si="5"/>
        <v>0</v>
      </c>
      <c r="Q33" s="156"/>
      <c r="U33" s="13"/>
    </row>
    <row r="34" spans="1:21" x14ac:dyDescent="0.25">
      <c r="A34" s="152"/>
      <c r="B34" s="89"/>
      <c r="C34" s="90">
        <v>0</v>
      </c>
      <c r="D34" s="412"/>
      <c r="E34" s="421" t="s">
        <v>23</v>
      </c>
      <c r="F34" s="91" t="str">
        <f t="shared" si="0"/>
        <v>-</v>
      </c>
      <c r="G34" s="153"/>
      <c r="H34" s="413"/>
      <c r="I34" s="114">
        <f t="shared" si="1"/>
        <v>0</v>
      </c>
      <c r="J34" s="99">
        <f t="shared" si="2"/>
        <v>0</v>
      </c>
      <c r="K34" s="344">
        <f>(YEAR('2.Declaration'!$E$15)-YEAR(D34))*12+(MONTH('2.Declaration'!$E$15)-MONTH(D34))</f>
        <v>0</v>
      </c>
      <c r="L34" s="67" t="str">
        <f>IF(K34&lt;6,"Yes",IF(K34&gt;6,"No",IF(DAY(D34)&gt;=DAY('2.Declaration'!$E$15),"Yes","No")))</f>
        <v>Yes</v>
      </c>
      <c r="M34" s="95">
        <f>('2.Declaration'!$E$15-H34)/365</f>
        <v>0</v>
      </c>
      <c r="N34" s="154">
        <f t="shared" si="3"/>
        <v>0</v>
      </c>
      <c r="O34" s="155">
        <f t="shared" si="4"/>
        <v>0</v>
      </c>
      <c r="P34" s="98">
        <f t="shared" si="5"/>
        <v>0</v>
      </c>
      <c r="Q34" s="156"/>
      <c r="U34" s="13"/>
    </row>
    <row r="35" spans="1:21" x14ac:dyDescent="0.25">
      <c r="B35" s="89"/>
      <c r="C35" s="90">
        <v>0</v>
      </c>
      <c r="D35" s="412"/>
      <c r="E35" s="421" t="s">
        <v>23</v>
      </c>
      <c r="F35" s="91" t="str">
        <f t="shared" si="0"/>
        <v>-</v>
      </c>
      <c r="G35" s="153"/>
      <c r="H35" s="413"/>
      <c r="I35" s="114">
        <f t="shared" si="1"/>
        <v>0</v>
      </c>
      <c r="J35" s="99">
        <f t="shared" si="2"/>
        <v>0</v>
      </c>
      <c r="K35" s="344">
        <f>(YEAR('2.Declaration'!$E$15)-YEAR(D35))*12+(MONTH('2.Declaration'!$E$15)-MONTH(D35))</f>
        <v>0</v>
      </c>
      <c r="L35" s="67" t="str">
        <f>IF(K35&lt;6,"Yes",IF(K35&gt;6,"No",IF(DAY(D35)&gt;=DAY('2.Declaration'!$E$15),"Yes","No")))</f>
        <v>Yes</v>
      </c>
      <c r="M35" s="95">
        <f>('2.Declaration'!$E$15-H35)/365</f>
        <v>0</v>
      </c>
      <c r="N35" s="154">
        <f t="shared" si="3"/>
        <v>0</v>
      </c>
      <c r="O35" s="155">
        <f t="shared" si="4"/>
        <v>0</v>
      </c>
      <c r="P35" s="98">
        <f t="shared" si="5"/>
        <v>0</v>
      </c>
      <c r="Q35" s="156"/>
      <c r="U35" s="13"/>
    </row>
    <row r="36" spans="1:21" x14ac:dyDescent="0.25">
      <c r="B36" s="548" t="s">
        <v>163</v>
      </c>
      <c r="C36" s="549"/>
      <c r="D36" s="549"/>
      <c r="E36" s="549"/>
      <c r="F36" s="549"/>
      <c r="G36" s="549"/>
      <c r="H36" s="549"/>
      <c r="I36" s="116">
        <f>SUM(I16:I35)</f>
        <v>0</v>
      </c>
      <c r="J36" s="99">
        <f>SUM(J16:J35)</f>
        <v>0</v>
      </c>
      <c r="N36" s="68"/>
      <c r="U36" s="13"/>
    </row>
    <row r="37" spans="1:21" x14ac:dyDescent="0.25"/>
    <row r="38" spans="1:21" ht="18" x14ac:dyDescent="0.25">
      <c r="B38" s="500" t="s">
        <v>231</v>
      </c>
      <c r="C38" s="500"/>
      <c r="D38" s="500"/>
      <c r="E38" s="500"/>
      <c r="F38" s="500"/>
      <c r="G38" s="500"/>
      <c r="H38" s="500"/>
      <c r="I38" s="500"/>
      <c r="J38" s="70"/>
      <c r="K38" s="66"/>
      <c r="L38" s="66"/>
      <c r="O38" s="67"/>
      <c r="Q38" s="13"/>
      <c r="R38" s="13"/>
      <c r="S38" s="13"/>
      <c r="T38" s="13"/>
      <c r="U38" s="13"/>
    </row>
    <row r="39" spans="1:21" x14ac:dyDescent="0.25">
      <c r="B39" s="70"/>
      <c r="C39" s="70"/>
      <c r="D39" s="70"/>
      <c r="E39" s="70"/>
      <c r="F39" s="70"/>
      <c r="G39" s="70"/>
      <c r="H39" s="70"/>
      <c r="I39" s="70"/>
      <c r="J39" s="85"/>
      <c r="Q39" s="13"/>
      <c r="R39" s="13"/>
      <c r="S39" s="13"/>
      <c r="T39" s="13"/>
      <c r="U39" s="13"/>
    </row>
    <row r="40" spans="1:21" x14ac:dyDescent="0.25">
      <c r="B40" s="69"/>
      <c r="C40" s="69"/>
      <c r="D40" s="69"/>
      <c r="E40" s="70"/>
      <c r="F40" s="70"/>
      <c r="G40" s="70"/>
      <c r="H40" s="70"/>
      <c r="I40" s="70"/>
      <c r="J40" s="85"/>
      <c r="Q40" s="13"/>
      <c r="R40" s="13"/>
      <c r="S40" s="13"/>
      <c r="T40" s="13"/>
      <c r="U40" s="13"/>
    </row>
    <row r="41" spans="1:21" x14ac:dyDescent="0.25">
      <c r="B41" s="69"/>
      <c r="C41" s="69"/>
      <c r="D41" s="69"/>
      <c r="E41" s="69"/>
      <c r="F41" s="69"/>
      <c r="G41" s="70"/>
      <c r="H41" s="70"/>
      <c r="I41" s="70"/>
      <c r="J41" s="85"/>
      <c r="Q41" s="13"/>
      <c r="R41" s="13"/>
      <c r="S41" s="13"/>
      <c r="T41" s="13"/>
      <c r="U41" s="13"/>
    </row>
    <row r="42" spans="1:21" x14ac:dyDescent="0.25">
      <c r="B42" s="69"/>
      <c r="C42" s="69"/>
      <c r="D42" s="69"/>
      <c r="E42" s="69"/>
      <c r="F42" s="69"/>
      <c r="G42" s="70"/>
      <c r="H42" s="70"/>
      <c r="I42" s="70"/>
      <c r="J42" s="85"/>
      <c r="Q42" s="13"/>
      <c r="R42" s="13"/>
      <c r="S42" s="13"/>
      <c r="T42" s="13"/>
      <c r="U42" s="13"/>
    </row>
    <row r="43" spans="1:21" x14ac:dyDescent="0.25">
      <c r="B43" s="69"/>
      <c r="C43" s="69"/>
      <c r="D43" s="69"/>
      <c r="E43" s="69"/>
      <c r="F43" s="69"/>
      <c r="G43" s="70"/>
      <c r="H43" s="70"/>
      <c r="I43" s="70"/>
      <c r="J43" s="85"/>
      <c r="Q43" s="13"/>
      <c r="R43" s="13"/>
      <c r="S43" s="13"/>
      <c r="T43" s="13"/>
      <c r="U43" s="13"/>
    </row>
    <row r="44" spans="1:21" x14ac:dyDescent="0.25">
      <c r="B44" s="69"/>
      <c r="C44" s="69"/>
      <c r="D44" s="69"/>
      <c r="E44" s="69"/>
      <c r="F44" s="69"/>
      <c r="G44" s="70"/>
      <c r="H44" s="70"/>
      <c r="I44" s="70"/>
      <c r="J44" s="85"/>
      <c r="Q44" s="13"/>
      <c r="R44" s="13"/>
      <c r="S44" s="13"/>
      <c r="T44" s="13"/>
      <c r="U44" s="13"/>
    </row>
    <row r="45" spans="1:21" hidden="1" x14ac:dyDescent="0.25">
      <c r="B45" s="69"/>
      <c r="C45" s="69"/>
      <c r="D45" s="69"/>
      <c r="E45" s="69"/>
      <c r="F45" s="69"/>
      <c r="G45" s="70"/>
      <c r="H45" s="70"/>
      <c r="I45" s="70"/>
      <c r="J45" s="85"/>
      <c r="Q45" s="13"/>
      <c r="R45" s="13"/>
      <c r="S45" s="13"/>
      <c r="T45" s="13"/>
      <c r="U45" s="13"/>
    </row>
    <row r="46" spans="1:21" hidden="1" x14ac:dyDescent="0.25">
      <c r="B46" s="69"/>
      <c r="C46" s="69"/>
      <c r="D46" s="69"/>
      <c r="E46" s="69"/>
      <c r="F46" s="69"/>
      <c r="G46" s="70"/>
      <c r="H46" s="70"/>
      <c r="I46" s="70"/>
      <c r="J46" s="85"/>
      <c r="Q46" s="13"/>
      <c r="R46" s="13"/>
      <c r="S46" s="13"/>
      <c r="T46" s="13"/>
      <c r="U46" s="13"/>
    </row>
    <row r="47" spans="1:21" hidden="1" x14ac:dyDescent="0.25">
      <c r="B47" s="69"/>
      <c r="C47" s="69"/>
      <c r="D47" s="69"/>
      <c r="E47" s="69"/>
      <c r="F47" s="69"/>
      <c r="G47" s="70"/>
      <c r="H47" s="70"/>
      <c r="I47" s="70"/>
      <c r="J47" s="85"/>
      <c r="Q47" s="13"/>
      <c r="R47" s="13"/>
      <c r="S47" s="13"/>
      <c r="T47" s="13"/>
      <c r="U47" s="13"/>
    </row>
    <row r="48" spans="1:21" hidden="1" x14ac:dyDescent="0.25">
      <c r="B48" s="69"/>
      <c r="C48" s="69"/>
      <c r="D48" s="69"/>
      <c r="E48" s="69"/>
      <c r="F48" s="69"/>
      <c r="G48" s="70"/>
      <c r="H48" s="70"/>
      <c r="I48" s="70"/>
      <c r="J48" s="85"/>
      <c r="Q48" s="13"/>
      <c r="R48" s="13"/>
      <c r="S48" s="13"/>
      <c r="T48" s="13"/>
      <c r="U48" s="13"/>
    </row>
    <row r="49" spans="2:21" hidden="1" x14ac:dyDescent="0.25">
      <c r="B49" s="69"/>
      <c r="C49" s="69"/>
      <c r="D49" s="69"/>
      <c r="E49" s="69"/>
      <c r="F49" s="69"/>
      <c r="G49" s="70"/>
      <c r="H49" s="70"/>
      <c r="I49" s="70"/>
      <c r="J49" s="85"/>
      <c r="Q49" s="13"/>
      <c r="R49" s="13"/>
      <c r="S49" s="13"/>
      <c r="T49" s="13"/>
      <c r="U49" s="13"/>
    </row>
    <row r="50" spans="2:21" hidden="1" x14ac:dyDescent="0.25">
      <c r="B50" s="69"/>
      <c r="C50" s="69"/>
      <c r="D50" s="69"/>
      <c r="E50" s="69"/>
      <c r="F50" s="69"/>
      <c r="G50" s="70"/>
      <c r="H50" s="70"/>
      <c r="I50" s="70"/>
      <c r="J50" s="85"/>
      <c r="Q50" s="13"/>
      <c r="R50" s="13"/>
      <c r="S50" s="13"/>
      <c r="T50" s="13"/>
      <c r="U50" s="13"/>
    </row>
    <row r="51" spans="2:21" hidden="1" x14ac:dyDescent="0.25">
      <c r="B51" s="70"/>
      <c r="C51" s="70"/>
      <c r="D51" s="70"/>
      <c r="E51" s="70"/>
      <c r="F51" s="70"/>
      <c r="G51" s="70"/>
      <c r="H51" s="70"/>
      <c r="I51" s="70"/>
      <c r="J51" s="70"/>
    </row>
    <row r="52" spans="2:21" hidden="1" x14ac:dyDescent="0.25"/>
    <row r="53" spans="2:21" hidden="1" x14ac:dyDescent="0.25"/>
    <row r="54" spans="2:21" hidden="1" x14ac:dyDescent="0.25"/>
  </sheetData>
  <sheetProtection algorithmName="SHA-512" hashValue="IVwyFpixzybI5xEhEWn3uFRkyrY4gzP9dMsusgQf4pga+g60dBeG553nkqOe8BFX1AvpqxyMq1LedEqby3pUkA==" saltValue="LGlv6MaX5xhqFVGKTbO7GA==" spinCount="100000" sheet="1" objects="1" scenarios="1"/>
  <mergeCells count="13">
    <mergeCell ref="O14:Q14"/>
    <mergeCell ref="B36:H36"/>
    <mergeCell ref="C2:E2"/>
    <mergeCell ref="C3:E3"/>
    <mergeCell ref="C4:E4"/>
    <mergeCell ref="B6:I6"/>
    <mergeCell ref="B7:I7"/>
    <mergeCell ref="B8:I8"/>
    <mergeCell ref="B38:I38"/>
    <mergeCell ref="B9:H9"/>
    <mergeCell ref="B10:H10"/>
    <mergeCell ref="B11:H11"/>
    <mergeCell ref="B12:H12"/>
  </mergeCells>
  <conditionalFormatting sqref="I16:I35">
    <cfRule type="expression" dxfId="59" priority="8">
      <formula>$I$16=error</formula>
    </cfRule>
  </conditionalFormatting>
  <conditionalFormatting sqref="E16">
    <cfRule type="expression" dxfId="58" priority="7">
      <formula>$D16&gt;0</formula>
    </cfRule>
  </conditionalFormatting>
  <conditionalFormatting sqref="G16 H18:H35">
    <cfRule type="expression" dxfId="57" priority="6">
      <formula>$E16="Yes"</formula>
    </cfRule>
  </conditionalFormatting>
  <conditionalFormatting sqref="H16">
    <cfRule type="expression" dxfId="56" priority="5">
      <formula>$E16="Yes"</formula>
    </cfRule>
  </conditionalFormatting>
  <conditionalFormatting sqref="E17:E35">
    <cfRule type="expression" dxfId="55" priority="4">
      <formula>$D17&gt;0</formula>
    </cfRule>
  </conditionalFormatting>
  <conditionalFormatting sqref="G17:G35">
    <cfRule type="expression" dxfId="54" priority="3">
      <formula>$E17="Yes"</formula>
    </cfRule>
  </conditionalFormatting>
  <conditionalFormatting sqref="H17">
    <cfRule type="expression" dxfId="53" priority="2">
      <formula>$E17="Yes"</formula>
    </cfRule>
  </conditionalFormatting>
  <conditionalFormatting sqref="F16:F35">
    <cfRule type="expression" dxfId="52" priority="1">
      <formula>$L16="No"</formula>
    </cfRule>
  </conditionalFormatting>
  <dataValidations count="9">
    <dataValidation type="date" operator="lessThanOrEqual" allowBlank="1" showInputMessage="1" showErrorMessage="1" error="Date of acquisition is earlier of invoice issued or payment received by supplier (i.e. cannot be later than invoice date)." sqref="H16:H35">
      <formula1>D16</formula1>
    </dataValidation>
    <dataValidation allowBlank="1" showInputMessage="1" showErrorMessage="1" prompt="If you have used or leased out the movable property, please choose &quot;Yes&quot;._x000a__x000a_If you have not use or lease out the movable property, please choose &quot;No&quot;." sqref="E15"/>
    <dataValidation allowBlank="1" showInputMessage="1" showErrorMessage="1" prompt="= (Remaining useful life from date of acquisition/ Total useful life) x Pre-registration GST incurred" sqref="I15"/>
    <dataValidation allowBlank="1" showInputMessage="1" showErrorMessage="1" prompt="Based on the earlier of invoice issued or payment received by the supplier_x000a_" sqref="H15"/>
    <dataValidation allowBlank="1" showInputMessage="1" showErrorMessage="1" prompt="Based on the useful life of the asset used for income tax purposes (Sixth Schedule of the Income Tax Act) or for accounting purposes (i.e. whichever is the shorter)" sqref="G15"/>
    <dataValidation operator="greaterThanOrEqual" allowBlank="1" showInputMessage="1" showErrorMessage="1" sqref="I16:I35"/>
    <dataValidation type="decimal" operator="greaterThanOrEqual" allowBlank="1" showInputMessage="1" showErrorMessage="1" sqref="C16:C35 G16:G35">
      <formula1>0</formula1>
    </dataValidation>
    <dataValidation type="list" allowBlank="1" showInputMessage="1" showErrorMessage="1" sqref="E16:E35">
      <formula1>$L$9:$L$11</formula1>
    </dataValidation>
    <dataValidation type="custom" operator="greaterThanOrEqual" allowBlank="1" showInputMessage="1" showErrorMessage="1" error="The goods are acquired within 6 months from_x000a_ GST registration. Please use other apportionment formula." sqref="D16:D35">
      <formula1>L16="No"</formula1>
    </dataValidation>
  </dataValidations>
  <pageMargins left="0.7" right="0.7" top="0.75" bottom="0.75" header="0.3" footer="0.3"/>
  <pageSetup scale="44"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56"/>
  <sheetViews>
    <sheetView showGridLines="0" showRowColHeaders="0" topLeftCell="D1" zoomScale="80" zoomScaleNormal="80" workbookViewId="0">
      <selection activeCell="E18" sqref="E18"/>
    </sheetView>
  </sheetViews>
  <sheetFormatPr defaultColWidth="0" defaultRowHeight="15" customHeight="1" zeroHeight="1" x14ac:dyDescent="0.25"/>
  <cols>
    <col min="1" max="1" width="9.140625" style="13" customWidth="1"/>
    <col min="2" max="2" width="41.7109375" style="13" customWidth="1"/>
    <col min="3" max="3" width="19.7109375" style="13" customWidth="1"/>
    <col min="4" max="4" width="21.5703125" style="13" customWidth="1"/>
    <col min="5" max="5" width="42" style="13" customWidth="1"/>
    <col min="6" max="6" width="56.85546875" style="13" customWidth="1"/>
    <col min="7" max="7" width="57.7109375" style="13" customWidth="1"/>
    <col min="8" max="8" width="28.7109375" style="13" customWidth="1"/>
    <col min="9" max="11" width="37.7109375" style="13" customWidth="1"/>
    <col min="12" max="14" width="19.7109375" style="13" hidden="1" customWidth="1"/>
    <col min="15" max="20" width="9.140625" style="68" hidden="1" customWidth="1"/>
    <col min="21" max="22" width="0" style="68" hidden="1" customWidth="1"/>
    <col min="23" max="35" width="0" style="13" hidden="1" customWidth="1"/>
    <col min="36" max="16384" width="9.140625" style="13" hidden="1"/>
  </cols>
  <sheetData>
    <row r="1" spans="1:35" x14ac:dyDescent="0.25">
      <c r="O1" s="71"/>
      <c r="P1" s="71"/>
      <c r="Q1" s="71"/>
      <c r="R1" s="71"/>
      <c r="S1" s="13"/>
      <c r="T1" s="13"/>
      <c r="U1" s="13"/>
      <c r="V1" s="13"/>
    </row>
    <row r="2" spans="1:35" ht="18" x14ac:dyDescent="0.25">
      <c r="B2" s="73" t="s">
        <v>3</v>
      </c>
      <c r="C2" s="531">
        <f>'2.Declaration'!E7</f>
        <v>0</v>
      </c>
      <c r="D2" s="531"/>
      <c r="E2" s="531"/>
      <c r="F2" s="27"/>
      <c r="G2" s="27"/>
      <c r="H2" s="27"/>
      <c r="O2" s="71"/>
      <c r="S2" s="13"/>
      <c r="T2" s="13"/>
      <c r="U2" s="13"/>
      <c r="V2" s="13"/>
    </row>
    <row r="3" spans="1:35" ht="18" x14ac:dyDescent="0.25">
      <c r="B3" s="75" t="s">
        <v>4</v>
      </c>
      <c r="C3" s="532">
        <f>'2.Declaration'!E11</f>
        <v>0</v>
      </c>
      <c r="D3" s="533"/>
      <c r="E3" s="533"/>
      <c r="F3" s="76"/>
      <c r="G3" s="27"/>
      <c r="H3" s="27"/>
      <c r="O3" s="71"/>
      <c r="S3" s="13"/>
      <c r="T3" s="13"/>
      <c r="U3" s="13"/>
      <c r="V3" s="13"/>
    </row>
    <row r="4" spans="1:35" ht="18" x14ac:dyDescent="0.25">
      <c r="B4" s="77" t="s">
        <v>11</v>
      </c>
      <c r="C4" s="505">
        <f>'2.Declaration'!E15</f>
        <v>0</v>
      </c>
      <c r="D4" s="506"/>
      <c r="E4" s="506"/>
      <c r="F4" s="78"/>
      <c r="G4" s="31"/>
      <c r="H4" s="31"/>
      <c r="O4" s="71"/>
      <c r="S4" s="13"/>
      <c r="T4" s="13"/>
      <c r="U4" s="13"/>
      <c r="V4" s="13"/>
    </row>
    <row r="5" spans="1:35" x14ac:dyDescent="0.25"/>
    <row r="6" spans="1:35" ht="18" x14ac:dyDescent="0.25">
      <c r="B6" s="158" t="s">
        <v>21</v>
      </c>
      <c r="C6" s="4"/>
      <c r="D6" s="4"/>
      <c r="E6" s="4"/>
      <c r="F6" s="4"/>
      <c r="G6" s="4"/>
      <c r="H6" s="4"/>
      <c r="I6" s="4"/>
      <c r="J6" s="5"/>
      <c r="M6" s="68"/>
      <c r="N6" s="68"/>
    </row>
    <row r="7" spans="1:35" ht="18" x14ac:dyDescent="0.25">
      <c r="B7" s="159" t="s">
        <v>140</v>
      </c>
      <c r="C7" s="160"/>
      <c r="D7" s="160"/>
      <c r="E7" s="160"/>
      <c r="F7" s="160"/>
      <c r="G7" s="160"/>
      <c r="H7" s="160"/>
      <c r="I7" s="160"/>
      <c r="J7" s="161"/>
      <c r="M7" s="68"/>
      <c r="N7" s="68"/>
    </row>
    <row r="8" spans="1:35" ht="43.5" customHeight="1" x14ac:dyDescent="0.25">
      <c r="B8" s="555" t="s">
        <v>139</v>
      </c>
      <c r="C8" s="556"/>
      <c r="D8" s="556"/>
      <c r="E8" s="556"/>
      <c r="F8" s="556"/>
      <c r="G8" s="556"/>
      <c r="H8" s="556"/>
      <c r="I8" s="556"/>
      <c r="J8" s="557"/>
      <c r="M8" s="162"/>
      <c r="N8" s="162"/>
      <c r="P8" s="67"/>
      <c r="Q8" s="67"/>
      <c r="R8" s="67"/>
      <c r="S8" s="67"/>
      <c r="T8" s="67"/>
      <c r="U8" s="67"/>
      <c r="V8" s="67"/>
      <c r="W8" s="79"/>
    </row>
    <row r="9" spans="1:35" s="123" customFormat="1" ht="16.5" customHeight="1" x14ac:dyDescent="0.25">
      <c r="B9" s="559" t="s">
        <v>161</v>
      </c>
      <c r="C9" s="560"/>
      <c r="D9" s="560"/>
      <c r="E9" s="560"/>
      <c r="F9" s="560"/>
      <c r="G9" s="560"/>
      <c r="H9" s="560"/>
      <c r="I9" s="119"/>
      <c r="J9" s="120"/>
      <c r="K9" s="13"/>
      <c r="L9" s="13"/>
      <c r="M9" s="122"/>
      <c r="N9" s="121" t="s">
        <v>10</v>
      </c>
      <c r="O9" s="121" t="s">
        <v>9</v>
      </c>
      <c r="P9" s="146"/>
      <c r="Q9" s="122"/>
      <c r="R9" s="122"/>
      <c r="T9" s="122"/>
      <c r="U9" s="122"/>
      <c r="V9" s="122"/>
      <c r="W9" s="122"/>
      <c r="X9" s="122"/>
      <c r="Y9" s="122"/>
      <c r="Z9" s="122"/>
      <c r="AA9" s="122"/>
      <c r="AB9" s="122"/>
      <c r="AC9" s="122"/>
      <c r="AD9" s="122"/>
      <c r="AE9" s="122"/>
      <c r="AF9" s="121"/>
      <c r="AG9" s="121"/>
      <c r="AH9" s="121"/>
      <c r="AI9" s="121"/>
    </row>
    <row r="10" spans="1:35" s="17" customFormat="1" ht="18" customHeight="1" x14ac:dyDescent="0.25">
      <c r="B10" s="522" t="s">
        <v>43</v>
      </c>
      <c r="C10" s="523"/>
      <c r="D10" s="523"/>
      <c r="E10" s="523"/>
      <c r="F10" s="523"/>
      <c r="G10" s="523"/>
      <c r="H10" s="523"/>
      <c r="I10" s="124"/>
      <c r="J10" s="125"/>
      <c r="K10" s="13"/>
      <c r="L10" s="13"/>
      <c r="M10" s="74"/>
      <c r="N10" s="118" t="s">
        <v>9</v>
      </c>
      <c r="O10" s="68" t="s">
        <v>44</v>
      </c>
      <c r="P10" s="143"/>
      <c r="Q10" s="74"/>
      <c r="R10" s="74"/>
      <c r="T10" s="67"/>
      <c r="U10" s="67"/>
      <c r="V10" s="67"/>
      <c r="W10" s="67"/>
      <c r="X10" s="67"/>
      <c r="Y10" s="67"/>
      <c r="Z10" s="67"/>
      <c r="AA10" s="67"/>
      <c r="AB10" s="67"/>
      <c r="AC10" s="67"/>
      <c r="AD10" s="67"/>
      <c r="AE10" s="67"/>
      <c r="AF10" s="68"/>
      <c r="AG10" s="68"/>
      <c r="AH10" s="68"/>
      <c r="AI10" s="68"/>
    </row>
    <row r="11" spans="1:35" s="17" customFormat="1" ht="18" customHeight="1" x14ac:dyDescent="0.25">
      <c r="B11" s="543" t="s">
        <v>36</v>
      </c>
      <c r="C11" s="523"/>
      <c r="D11" s="523"/>
      <c r="E11" s="523"/>
      <c r="F11" s="523"/>
      <c r="G11" s="523"/>
      <c r="H11" s="523"/>
      <c r="I11" s="124"/>
      <c r="J11" s="163"/>
      <c r="K11" s="13"/>
      <c r="L11" s="13"/>
      <c r="M11" s="67"/>
      <c r="N11" s="422" t="s">
        <v>23</v>
      </c>
      <c r="O11" s="68" t="s">
        <v>45</v>
      </c>
      <c r="P11" s="148"/>
      <c r="T11" s="67"/>
      <c r="U11" s="67"/>
      <c r="V11" s="67"/>
      <c r="W11" s="67"/>
      <c r="X11" s="67"/>
      <c r="Y11" s="67"/>
      <c r="Z11" s="67"/>
      <c r="AA11" s="67"/>
      <c r="AB11" s="67"/>
      <c r="AC11" s="67"/>
      <c r="AD11" s="67"/>
      <c r="AE11" s="67"/>
      <c r="AF11" s="68"/>
      <c r="AG11" s="68"/>
      <c r="AH11" s="68"/>
      <c r="AI11" s="68"/>
    </row>
    <row r="12" spans="1:35" s="17" customFormat="1" ht="18" customHeight="1" x14ac:dyDescent="0.25">
      <c r="B12" s="522" t="s">
        <v>46</v>
      </c>
      <c r="C12" s="558"/>
      <c r="D12" s="558"/>
      <c r="E12" s="558"/>
      <c r="F12" s="81"/>
      <c r="G12" s="81"/>
      <c r="H12" s="81"/>
      <c r="I12" s="124"/>
      <c r="J12" s="163"/>
      <c r="K12" s="13"/>
      <c r="L12" s="13"/>
      <c r="M12" s="67"/>
      <c r="N12" s="151"/>
      <c r="O12" s="425" t="s">
        <v>23</v>
      </c>
      <c r="P12" s="151"/>
      <c r="Q12" s="67"/>
      <c r="R12" s="67"/>
      <c r="S12" s="67"/>
      <c r="T12" s="67"/>
      <c r="U12" s="67"/>
      <c r="V12" s="67"/>
      <c r="W12" s="67"/>
      <c r="X12" s="67"/>
      <c r="Y12" s="67"/>
      <c r="Z12" s="67"/>
      <c r="AA12" s="67"/>
      <c r="AB12" s="67"/>
      <c r="AC12" s="67"/>
      <c r="AD12" s="67"/>
      <c r="AE12" s="67"/>
      <c r="AF12" s="68"/>
      <c r="AG12" s="68"/>
      <c r="AH12" s="68"/>
      <c r="AI12" s="68"/>
    </row>
    <row r="13" spans="1:35" ht="18" customHeight="1" x14ac:dyDescent="0.25">
      <c r="A13" s="17"/>
      <c r="B13" s="525"/>
      <c r="C13" s="526"/>
      <c r="D13" s="526"/>
      <c r="E13" s="526"/>
      <c r="F13" s="83"/>
      <c r="G13" s="83"/>
      <c r="H13" s="83"/>
      <c r="I13" s="164"/>
      <c r="J13" s="165"/>
      <c r="M13" s="151"/>
      <c r="N13" s="113"/>
    </row>
    <row r="14" spans="1:35" ht="18" x14ac:dyDescent="0.25">
      <c r="B14" s="113"/>
      <c r="C14" s="113"/>
      <c r="D14" s="113"/>
      <c r="E14" s="113"/>
      <c r="F14" s="113"/>
      <c r="G14" s="113"/>
      <c r="H14" s="113"/>
      <c r="I14" s="113"/>
      <c r="J14" s="113"/>
      <c r="M14" s="113"/>
      <c r="N14" s="113"/>
      <c r="O14" s="113"/>
      <c r="P14" s="113"/>
      <c r="R14" s="67"/>
      <c r="S14" s="67"/>
      <c r="T14" s="67"/>
      <c r="U14" s="67"/>
      <c r="V14" s="67"/>
      <c r="W14" s="67"/>
      <c r="X14" s="67"/>
      <c r="Y14" s="79"/>
    </row>
    <row r="15" spans="1:35" ht="18" x14ac:dyDescent="0.25">
      <c r="B15" s="129"/>
      <c r="C15" s="113"/>
      <c r="D15" s="113"/>
      <c r="E15" s="113"/>
      <c r="F15" s="113"/>
      <c r="G15" s="113"/>
      <c r="H15" s="113"/>
      <c r="I15" s="113"/>
      <c r="J15" s="113"/>
      <c r="K15" s="113"/>
      <c r="M15" s="113"/>
      <c r="N15" s="113"/>
      <c r="O15" s="113"/>
      <c r="P15" s="113"/>
      <c r="Q15" s="166"/>
      <c r="R15" s="167"/>
      <c r="S15" s="167"/>
      <c r="T15" s="167"/>
      <c r="U15" s="67"/>
      <c r="V15" s="67"/>
      <c r="W15" s="67"/>
      <c r="X15" s="67"/>
      <c r="Y15" s="79"/>
    </row>
    <row r="16" spans="1:35" ht="7.5" customHeight="1" x14ac:dyDescent="0.25">
      <c r="B16" s="113"/>
      <c r="C16" s="113"/>
      <c r="D16" s="113"/>
      <c r="E16" s="113"/>
      <c r="F16" s="113"/>
      <c r="G16" s="113"/>
      <c r="H16" s="113"/>
      <c r="I16" s="113"/>
      <c r="J16" s="113"/>
      <c r="K16" s="113"/>
      <c r="L16" s="113"/>
      <c r="M16" s="113"/>
      <c r="O16" s="168" t="s">
        <v>47</v>
      </c>
      <c r="P16" s="169" t="s">
        <v>48</v>
      </c>
      <c r="Q16" s="170" t="s">
        <v>49</v>
      </c>
      <c r="R16" s="170" t="s">
        <v>50</v>
      </c>
      <c r="S16" s="170" t="s">
        <v>51</v>
      </c>
      <c r="T16" s="170" t="s">
        <v>52</v>
      </c>
      <c r="U16" s="171" t="s">
        <v>53</v>
      </c>
      <c r="V16" s="171" t="s">
        <v>54</v>
      </c>
      <c r="W16" s="67"/>
      <c r="X16" s="172" t="s">
        <v>55</v>
      </c>
      <c r="Y16" s="172" t="s">
        <v>56</v>
      </c>
      <c r="Z16" s="172"/>
      <c r="AA16" s="172" t="s">
        <v>57</v>
      </c>
      <c r="AB16" s="67" t="s">
        <v>58</v>
      </c>
      <c r="AC16" s="13" t="s">
        <v>59</v>
      </c>
      <c r="AD16" s="67"/>
    </row>
    <row r="17" spans="1:30" s="97" customFormat="1" ht="48.75" customHeight="1" x14ac:dyDescent="0.3">
      <c r="A17" s="85"/>
      <c r="B17" s="86" t="s">
        <v>15</v>
      </c>
      <c r="C17" s="86" t="s">
        <v>16</v>
      </c>
      <c r="D17" s="86" t="s">
        <v>197</v>
      </c>
      <c r="E17" s="86" t="s">
        <v>141</v>
      </c>
      <c r="F17" s="86" t="s">
        <v>60</v>
      </c>
      <c r="G17" s="86" t="s">
        <v>17</v>
      </c>
      <c r="H17" s="86" t="s">
        <v>61</v>
      </c>
      <c r="I17" s="86" t="s">
        <v>190</v>
      </c>
      <c r="J17" s="86" t="s">
        <v>18</v>
      </c>
      <c r="K17" s="13"/>
      <c r="L17" s="13"/>
      <c r="N17" s="346">
        <f>(YEAR('2.Declaration'!$E$15)-YEAR(D18))*12+(MONTH('2.Declaration'!$E$15)-MONTH(D18))</f>
        <v>0</v>
      </c>
      <c r="O17" s="173" t="str">
        <f>IF(N17&lt;6,"Yes",IF(N17&gt;6,"No",IF(DAY(D18)&gt;=DAY('2.Declaration'!$E$15),"Yes","No")))</f>
        <v>Yes</v>
      </c>
      <c r="P17" s="347">
        <f>('2.Declaration'!$E$15-I18)</f>
        <v>0</v>
      </c>
      <c r="Q17" s="167">
        <f t="shared" ref="Q17:Q36" si="0">H18/365</f>
        <v>0</v>
      </c>
      <c r="R17" s="174">
        <f>P17*Q17*7%</f>
        <v>0</v>
      </c>
      <c r="S17" s="174">
        <f t="shared" ref="S17:S36" si="1">C18-R17</f>
        <v>0</v>
      </c>
      <c r="T17" s="174">
        <f t="shared" ref="T17:T36" si="2">IF(I18= 0, 0,IF(S17&lt;0,0,S17))</f>
        <v>0</v>
      </c>
      <c r="U17" s="175" t="str">
        <f>IF(F18="No, and I did not let a third party use the property for free","GST claimable in full",IF(F18="No, but I let a third party use the property for free","To apportion GST claim",IF(F18= "Yes", "To apportion GST claim","-")))</f>
        <v>-</v>
      </c>
      <c r="V17" s="98">
        <f t="shared" ref="V17:V36" si="3">IF(O17="No",IF(D18="",0,1),0)</f>
        <v>0</v>
      </c>
      <c r="W17" s="176" t="e">
        <f>(3*12-Z17)/12</f>
        <v>#REF!</v>
      </c>
      <c r="X17" s="177" t="e">
        <f>W17/3</f>
        <v>#REF!</v>
      </c>
      <c r="Y17" s="98">
        <f>IF(O17="No",IF(N17&lt;=0,0,1),0)</f>
        <v>0</v>
      </c>
      <c r="Z17" s="178" t="e">
        <f>12*('2.Declaration'!$E$15-#REF!)/365</f>
        <v>#REF!</v>
      </c>
      <c r="AA17" s="67">
        <f t="shared" ref="AA17:AA36" si="4">IF(E18="No",C18*V17,IF(AND(E18="Yes",F18="No, and I did not let a third party use the property for free"),C18*V17,T17*V17))</f>
        <v>0</v>
      </c>
      <c r="AB17" s="96" t="e">
        <f t="shared" ref="AB17:AB36" si="5">X17*C18</f>
        <v>#REF!</v>
      </c>
      <c r="AC17" s="97" t="e">
        <f>IF(#REF!="Yes",IF(#REF!="",0,1),0)</f>
        <v>#REF!</v>
      </c>
      <c r="AD17" s="97" t="e">
        <f>AB17*AC17</f>
        <v>#REF!</v>
      </c>
    </row>
    <row r="18" spans="1:30" x14ac:dyDescent="0.25">
      <c r="A18" s="88" t="s">
        <v>62</v>
      </c>
      <c r="B18" s="89"/>
      <c r="C18" s="179">
        <v>0</v>
      </c>
      <c r="D18" s="412"/>
      <c r="E18" s="421" t="s">
        <v>23</v>
      </c>
      <c r="F18" s="421" t="s">
        <v>23</v>
      </c>
      <c r="G18" s="91" t="str">
        <f t="shared" ref="G18:G37" si="6">IF(E18="No","GST claimable in full",IF(E18="Yes",U17,"-"))</f>
        <v>-</v>
      </c>
      <c r="H18" s="180"/>
      <c r="I18" s="413"/>
      <c r="J18" s="93">
        <f t="shared" ref="J18:J37" si="7">IF(E18="No",C18,IF(AND(E18="Yes",F18="No, and I did not let a third party use the property for free"),C18,T17))</f>
        <v>0</v>
      </c>
      <c r="K18" s="99">
        <f>IF(J18&gt;0,1,0)</f>
        <v>0</v>
      </c>
      <c r="L18" s="97"/>
      <c r="N18" s="346">
        <f>(YEAR('2.Declaration'!$E$15)-YEAR(D19))*12+(MONTH('2.Declaration'!$E$15)-MONTH(D19))</f>
        <v>0</v>
      </c>
      <c r="O18" s="173" t="str">
        <f>IF(N18&lt;6,"Yes",IF(N18&gt;6,"No",IF(DAY(D19)&gt;=DAY('2.Declaration'!$E$15),"Yes","No")))</f>
        <v>Yes</v>
      </c>
      <c r="P18" s="347">
        <f>('2.Declaration'!$E$15-I19)</f>
        <v>0</v>
      </c>
      <c r="Q18" s="167">
        <f t="shared" si="0"/>
        <v>0</v>
      </c>
      <c r="R18" s="174">
        <f t="shared" ref="R18:R36" si="8">P18*Q18*7%</f>
        <v>0</v>
      </c>
      <c r="S18" s="174">
        <f t="shared" si="1"/>
        <v>0</v>
      </c>
      <c r="T18" s="174">
        <f t="shared" si="2"/>
        <v>0</v>
      </c>
      <c r="U18" s="175" t="str">
        <f>IF(F19="No, and I did not let a third party use the property for free","GST claimable in full",IF(F19="No, but I let a third party use the property for free","To apportion GST claim",IF(F19= "Yes", "To apportion GST claim","-")))</f>
        <v>-</v>
      </c>
      <c r="V18" s="98">
        <f t="shared" si="3"/>
        <v>0</v>
      </c>
      <c r="W18" s="176" t="e">
        <f t="shared" ref="W18:W36" si="9">(3*12-Z18)/12</f>
        <v>#REF!</v>
      </c>
      <c r="X18" s="177" t="e">
        <f t="shared" ref="X18:X36" si="10">W18/3</f>
        <v>#REF!</v>
      </c>
      <c r="Y18" s="98">
        <f t="shared" ref="Y18:Y36" si="11">IF(O18="No",IF(N18&lt;=0,0,1),0)</f>
        <v>0</v>
      </c>
      <c r="Z18" s="178" t="e">
        <f>12*('2.Declaration'!$E$15-#REF!)/365</f>
        <v>#REF!</v>
      </c>
      <c r="AA18" s="67">
        <f t="shared" si="4"/>
        <v>0</v>
      </c>
      <c r="AB18" s="96" t="e">
        <f t="shared" si="5"/>
        <v>#REF!</v>
      </c>
      <c r="AC18" s="97" t="e">
        <f>IF(#REF!="Yes",IF(#REF!="",0,1),0)</f>
        <v>#REF!</v>
      </c>
      <c r="AD18" s="97" t="e">
        <f t="shared" ref="AD18:AD36" si="12">AB18*AC18</f>
        <v>#REF!</v>
      </c>
    </row>
    <row r="19" spans="1:30" x14ac:dyDescent="0.25">
      <c r="A19" s="85"/>
      <c r="B19" s="89"/>
      <c r="C19" s="179">
        <v>0</v>
      </c>
      <c r="D19" s="412"/>
      <c r="E19" s="421" t="s">
        <v>23</v>
      </c>
      <c r="F19" s="421" t="s">
        <v>23</v>
      </c>
      <c r="G19" s="91" t="str">
        <f t="shared" si="6"/>
        <v>-</v>
      </c>
      <c r="H19" s="180"/>
      <c r="I19" s="413"/>
      <c r="J19" s="93">
        <f t="shared" si="7"/>
        <v>0</v>
      </c>
      <c r="K19" s="99">
        <f t="shared" ref="K19:K37" si="13">IF(J19&gt;0,1,0)</f>
        <v>0</v>
      </c>
      <c r="N19" s="346">
        <f>(YEAR('2.Declaration'!$E$15)-YEAR(D20))*12+(MONTH('2.Declaration'!$E$15)-MONTH(D20))</f>
        <v>0</v>
      </c>
      <c r="O19" s="173" t="str">
        <f>IF(N19&lt;6,"Yes",IF(N19&gt;6,"No",IF(DAY(D20)&gt;=DAY('2.Declaration'!$E$15),"Yes","No")))</f>
        <v>Yes</v>
      </c>
      <c r="P19" s="347">
        <f>('2.Declaration'!$E$15-I20)</f>
        <v>0</v>
      </c>
      <c r="Q19" s="167">
        <f t="shared" si="0"/>
        <v>0</v>
      </c>
      <c r="R19" s="174">
        <f t="shared" si="8"/>
        <v>0</v>
      </c>
      <c r="S19" s="174">
        <f t="shared" si="1"/>
        <v>0</v>
      </c>
      <c r="T19" s="174">
        <f t="shared" si="2"/>
        <v>0</v>
      </c>
      <c r="U19" s="175" t="str">
        <f>IF(F20="No, and I did not let a third party use the property for free","GST claimable in full",IF(F20="No, but I let a third party use the property for free","To apportion GST claim",IF(F20= "Yes", "To apportion GST claim","-")))</f>
        <v>-</v>
      </c>
      <c r="V19" s="98">
        <f t="shared" si="3"/>
        <v>0</v>
      </c>
      <c r="W19" s="176" t="e">
        <f t="shared" si="9"/>
        <v>#REF!</v>
      </c>
      <c r="X19" s="177" t="e">
        <f t="shared" si="10"/>
        <v>#REF!</v>
      </c>
      <c r="Y19" s="98">
        <f t="shared" si="11"/>
        <v>0</v>
      </c>
      <c r="Z19" s="178" t="e">
        <f>12*('2.Declaration'!$E$15-#REF!)/365</f>
        <v>#REF!</v>
      </c>
      <c r="AA19" s="67">
        <f t="shared" si="4"/>
        <v>0</v>
      </c>
      <c r="AB19" s="96" t="e">
        <f t="shared" si="5"/>
        <v>#REF!</v>
      </c>
      <c r="AC19" s="97" t="e">
        <f>IF(#REF!="Yes",IF(#REF!="",0,1),0)</f>
        <v>#REF!</v>
      </c>
      <c r="AD19" s="97" t="e">
        <f t="shared" si="12"/>
        <v>#REF!</v>
      </c>
    </row>
    <row r="20" spans="1:30" x14ac:dyDescent="0.25">
      <c r="A20" s="88"/>
      <c r="B20" s="89"/>
      <c r="C20" s="179">
        <v>0</v>
      </c>
      <c r="D20" s="412"/>
      <c r="E20" s="421" t="s">
        <v>23</v>
      </c>
      <c r="F20" s="421" t="s">
        <v>23</v>
      </c>
      <c r="G20" s="91" t="str">
        <f t="shared" si="6"/>
        <v>-</v>
      </c>
      <c r="H20" s="180"/>
      <c r="I20" s="413"/>
      <c r="J20" s="93">
        <f t="shared" si="7"/>
        <v>0</v>
      </c>
      <c r="K20" s="99">
        <f t="shared" si="13"/>
        <v>0</v>
      </c>
      <c r="N20" s="346">
        <f>(YEAR('2.Declaration'!$E$15)-YEAR(D21))*12+(MONTH('2.Declaration'!$E$15)-MONTH(D21))</f>
        <v>0</v>
      </c>
      <c r="O20" s="173" t="str">
        <f>IF(N20&lt;6,"Yes",IF(N20&gt;6,"No",IF(DAY(D21)&gt;=DAY('2.Declaration'!$E$15),"Yes","No")))</f>
        <v>Yes</v>
      </c>
      <c r="P20" s="347">
        <f>('2.Declaration'!$E$15-I21)</f>
        <v>0</v>
      </c>
      <c r="Q20" s="167">
        <f t="shared" si="0"/>
        <v>0</v>
      </c>
      <c r="R20" s="174">
        <f t="shared" si="8"/>
        <v>0</v>
      </c>
      <c r="S20" s="174">
        <f t="shared" si="1"/>
        <v>0</v>
      </c>
      <c r="T20" s="174">
        <f t="shared" si="2"/>
        <v>0</v>
      </c>
      <c r="U20" s="175" t="str">
        <f>IF(F21="No, and I did not let a third party use the property for free","GST claimable in full",IF(F21="No, but I let a third party use the property for free","To apportion GST claim",IF(F21= "Yes", "To apportion GST claim","-")))</f>
        <v>-</v>
      </c>
      <c r="V20" s="98">
        <f t="shared" si="3"/>
        <v>0</v>
      </c>
      <c r="W20" s="176" t="e">
        <f t="shared" si="9"/>
        <v>#REF!</v>
      </c>
      <c r="X20" s="177" t="e">
        <f t="shared" si="10"/>
        <v>#REF!</v>
      </c>
      <c r="Y20" s="98">
        <f t="shared" si="11"/>
        <v>0</v>
      </c>
      <c r="Z20" s="178" t="e">
        <f>12*('2.Declaration'!$E$15-#REF!)/365</f>
        <v>#REF!</v>
      </c>
      <c r="AA20" s="67">
        <f t="shared" si="4"/>
        <v>0</v>
      </c>
      <c r="AB20" s="96" t="e">
        <f t="shared" si="5"/>
        <v>#REF!</v>
      </c>
      <c r="AC20" s="97" t="e">
        <f>IF(#REF!="Yes",IF(#REF!="",0,1),0)</f>
        <v>#REF!</v>
      </c>
      <c r="AD20" s="97" t="e">
        <f t="shared" si="12"/>
        <v>#REF!</v>
      </c>
    </row>
    <row r="21" spans="1:30" x14ac:dyDescent="0.25">
      <c r="A21" s="85"/>
      <c r="B21" s="89"/>
      <c r="C21" s="179">
        <v>0</v>
      </c>
      <c r="D21" s="412"/>
      <c r="E21" s="421" t="s">
        <v>23</v>
      </c>
      <c r="F21" s="421" t="s">
        <v>23</v>
      </c>
      <c r="G21" s="91" t="str">
        <f t="shared" si="6"/>
        <v>-</v>
      </c>
      <c r="H21" s="180"/>
      <c r="I21" s="413"/>
      <c r="J21" s="93">
        <f t="shared" si="7"/>
        <v>0</v>
      </c>
      <c r="K21" s="99">
        <f t="shared" si="13"/>
        <v>0</v>
      </c>
      <c r="N21" s="346">
        <f>(YEAR('2.Declaration'!$E$15)-YEAR(D22))*12+(MONTH('2.Declaration'!$E$15)-MONTH(D22))</f>
        <v>0</v>
      </c>
      <c r="O21" s="173" t="str">
        <f>IF(N21&lt;6,"Yes",IF(N21&gt;6,"No",IF(DAY(D22)&gt;=DAY('2.Declaration'!$E$15),"Yes","No")))</f>
        <v>Yes</v>
      </c>
      <c r="P21" s="347">
        <f>('2.Declaration'!$E$15-I22)</f>
        <v>0</v>
      </c>
      <c r="Q21" s="167">
        <f t="shared" si="0"/>
        <v>0</v>
      </c>
      <c r="R21" s="174">
        <f t="shared" si="8"/>
        <v>0</v>
      </c>
      <c r="S21" s="174">
        <f t="shared" si="1"/>
        <v>0</v>
      </c>
      <c r="T21" s="174">
        <f t="shared" si="2"/>
        <v>0</v>
      </c>
      <c r="U21" s="175" t="str">
        <f t="shared" ref="U21:U36" si="14">IF(F22="No, and I did not let a third party use the property for free","GST claimable in full",IF(F22="No, but I let a third party use the property for free","To apportion GST claim",IF(F22= "Yes", "To apportion GST claim","-")))</f>
        <v>-</v>
      </c>
      <c r="V21" s="98">
        <f t="shared" si="3"/>
        <v>0</v>
      </c>
      <c r="W21" s="176" t="e">
        <f t="shared" si="9"/>
        <v>#REF!</v>
      </c>
      <c r="X21" s="177" t="e">
        <f t="shared" si="10"/>
        <v>#REF!</v>
      </c>
      <c r="Y21" s="98">
        <f t="shared" si="11"/>
        <v>0</v>
      </c>
      <c r="Z21" s="178" t="e">
        <f>12*('2.Declaration'!$E$15-#REF!)/365</f>
        <v>#REF!</v>
      </c>
      <c r="AA21" s="67">
        <f t="shared" si="4"/>
        <v>0</v>
      </c>
      <c r="AB21" s="96" t="e">
        <f t="shared" si="5"/>
        <v>#REF!</v>
      </c>
      <c r="AC21" s="97" t="e">
        <f>IF(#REF!="Yes",IF(#REF!="",0,1),0)</f>
        <v>#REF!</v>
      </c>
      <c r="AD21" s="97" t="e">
        <f t="shared" si="12"/>
        <v>#REF!</v>
      </c>
    </row>
    <row r="22" spans="1:30" x14ac:dyDescent="0.25">
      <c r="A22" s="88"/>
      <c r="B22" s="89"/>
      <c r="C22" s="179">
        <v>0</v>
      </c>
      <c r="D22" s="412"/>
      <c r="E22" s="421" t="s">
        <v>23</v>
      </c>
      <c r="F22" s="421" t="s">
        <v>23</v>
      </c>
      <c r="G22" s="91" t="str">
        <f t="shared" si="6"/>
        <v>-</v>
      </c>
      <c r="H22" s="180"/>
      <c r="I22" s="413"/>
      <c r="J22" s="93">
        <f t="shared" si="7"/>
        <v>0</v>
      </c>
      <c r="K22" s="99">
        <f t="shared" si="13"/>
        <v>0</v>
      </c>
      <c r="N22" s="346">
        <f>(YEAR('2.Declaration'!$E$15)-YEAR(D23))*12+(MONTH('2.Declaration'!$E$15)-MONTH(D23))</f>
        <v>0</v>
      </c>
      <c r="O22" s="173" t="str">
        <f>IF(N22&lt;6,"Yes",IF(N22&gt;6,"No",IF(DAY(D23)&gt;=DAY('2.Declaration'!$E$15),"Yes","No")))</f>
        <v>Yes</v>
      </c>
      <c r="P22" s="347">
        <f>('2.Declaration'!$E$15-I23)</f>
        <v>0</v>
      </c>
      <c r="Q22" s="167">
        <f t="shared" si="0"/>
        <v>0</v>
      </c>
      <c r="R22" s="174">
        <f t="shared" si="8"/>
        <v>0</v>
      </c>
      <c r="S22" s="174">
        <f t="shared" si="1"/>
        <v>0</v>
      </c>
      <c r="T22" s="174">
        <f t="shared" si="2"/>
        <v>0</v>
      </c>
      <c r="U22" s="175" t="str">
        <f t="shared" si="14"/>
        <v>-</v>
      </c>
      <c r="V22" s="98">
        <f t="shared" si="3"/>
        <v>0</v>
      </c>
      <c r="W22" s="176" t="e">
        <f t="shared" si="9"/>
        <v>#REF!</v>
      </c>
      <c r="X22" s="177" t="e">
        <f t="shared" si="10"/>
        <v>#REF!</v>
      </c>
      <c r="Y22" s="98">
        <f t="shared" si="11"/>
        <v>0</v>
      </c>
      <c r="Z22" s="178" t="e">
        <f>12*('2.Declaration'!$E$15-#REF!)/365</f>
        <v>#REF!</v>
      </c>
      <c r="AA22" s="67">
        <f t="shared" si="4"/>
        <v>0</v>
      </c>
      <c r="AB22" s="96" t="e">
        <f t="shared" si="5"/>
        <v>#REF!</v>
      </c>
      <c r="AC22" s="97" t="e">
        <f>IF(#REF!="Yes",IF(#REF!="",0,1),0)</f>
        <v>#REF!</v>
      </c>
      <c r="AD22" s="97" t="e">
        <f t="shared" si="12"/>
        <v>#REF!</v>
      </c>
    </row>
    <row r="23" spans="1:30" x14ac:dyDescent="0.25">
      <c r="A23" s="85"/>
      <c r="B23" s="89"/>
      <c r="C23" s="179">
        <v>0</v>
      </c>
      <c r="D23" s="412"/>
      <c r="E23" s="421" t="s">
        <v>23</v>
      </c>
      <c r="F23" s="421" t="s">
        <v>23</v>
      </c>
      <c r="G23" s="91" t="str">
        <f t="shared" si="6"/>
        <v>-</v>
      </c>
      <c r="H23" s="180"/>
      <c r="I23" s="413"/>
      <c r="J23" s="93">
        <f t="shared" si="7"/>
        <v>0</v>
      </c>
      <c r="K23" s="99">
        <f t="shared" si="13"/>
        <v>0</v>
      </c>
      <c r="N23" s="346">
        <f>(YEAR('2.Declaration'!$E$15)-YEAR(D24))*12+(MONTH('2.Declaration'!$E$15)-MONTH(D24))</f>
        <v>0</v>
      </c>
      <c r="O23" s="173" t="str">
        <f>IF(N23&lt;6,"Yes",IF(N23&gt;6,"No",IF(DAY(D24)&gt;=DAY('2.Declaration'!$E$15),"Yes","No")))</f>
        <v>Yes</v>
      </c>
      <c r="P23" s="347">
        <f>('2.Declaration'!$E$15-I24)</f>
        <v>0</v>
      </c>
      <c r="Q23" s="167">
        <f t="shared" si="0"/>
        <v>0</v>
      </c>
      <c r="R23" s="174">
        <f t="shared" si="8"/>
        <v>0</v>
      </c>
      <c r="S23" s="174">
        <f t="shared" si="1"/>
        <v>0</v>
      </c>
      <c r="T23" s="174">
        <f t="shared" si="2"/>
        <v>0</v>
      </c>
      <c r="U23" s="175" t="str">
        <f t="shared" si="14"/>
        <v>-</v>
      </c>
      <c r="V23" s="98">
        <f t="shared" si="3"/>
        <v>0</v>
      </c>
      <c r="W23" s="176" t="e">
        <f t="shared" si="9"/>
        <v>#REF!</v>
      </c>
      <c r="X23" s="177" t="e">
        <f t="shared" si="10"/>
        <v>#REF!</v>
      </c>
      <c r="Y23" s="98">
        <f t="shared" si="11"/>
        <v>0</v>
      </c>
      <c r="Z23" s="178" t="e">
        <f>12*('2.Declaration'!$E$15-#REF!)/365</f>
        <v>#REF!</v>
      </c>
      <c r="AA23" s="67">
        <f t="shared" si="4"/>
        <v>0</v>
      </c>
      <c r="AB23" s="96" t="e">
        <f t="shared" si="5"/>
        <v>#REF!</v>
      </c>
      <c r="AC23" s="97" t="e">
        <f>IF(#REF!="Yes",IF(#REF!="",0,1),0)</f>
        <v>#REF!</v>
      </c>
      <c r="AD23" s="97" t="e">
        <f t="shared" si="12"/>
        <v>#REF!</v>
      </c>
    </row>
    <row r="24" spans="1:30" x14ac:dyDescent="0.25">
      <c r="A24" s="88"/>
      <c r="B24" s="89"/>
      <c r="C24" s="179">
        <v>0</v>
      </c>
      <c r="D24" s="412"/>
      <c r="E24" s="421" t="s">
        <v>23</v>
      </c>
      <c r="F24" s="421" t="s">
        <v>23</v>
      </c>
      <c r="G24" s="91" t="str">
        <f t="shared" si="6"/>
        <v>-</v>
      </c>
      <c r="H24" s="180"/>
      <c r="I24" s="413"/>
      <c r="J24" s="93">
        <f t="shared" si="7"/>
        <v>0</v>
      </c>
      <c r="K24" s="99">
        <f t="shared" si="13"/>
        <v>0</v>
      </c>
      <c r="N24" s="346">
        <f>(YEAR('2.Declaration'!$E$15)-YEAR(D25))*12+(MONTH('2.Declaration'!$E$15)-MONTH(D25))</f>
        <v>0</v>
      </c>
      <c r="O24" s="173" t="str">
        <f>IF(N24&lt;6,"Yes",IF(N24&gt;6,"No",IF(DAY(D25)&gt;=DAY('2.Declaration'!$E$15),"Yes","No")))</f>
        <v>Yes</v>
      </c>
      <c r="P24" s="347">
        <f>('2.Declaration'!$E$15-I25)</f>
        <v>0</v>
      </c>
      <c r="Q24" s="167">
        <f t="shared" si="0"/>
        <v>0</v>
      </c>
      <c r="R24" s="174">
        <f t="shared" si="8"/>
        <v>0</v>
      </c>
      <c r="S24" s="174">
        <f t="shared" si="1"/>
        <v>0</v>
      </c>
      <c r="T24" s="174">
        <f t="shared" si="2"/>
        <v>0</v>
      </c>
      <c r="U24" s="175" t="str">
        <f t="shared" si="14"/>
        <v>-</v>
      </c>
      <c r="V24" s="98">
        <f t="shared" si="3"/>
        <v>0</v>
      </c>
      <c r="W24" s="176" t="e">
        <f t="shared" si="9"/>
        <v>#REF!</v>
      </c>
      <c r="X24" s="177" t="e">
        <f t="shared" si="10"/>
        <v>#REF!</v>
      </c>
      <c r="Y24" s="98">
        <f t="shared" si="11"/>
        <v>0</v>
      </c>
      <c r="Z24" s="178" t="e">
        <f>12*('2.Declaration'!$E$15-#REF!)/365</f>
        <v>#REF!</v>
      </c>
      <c r="AA24" s="67">
        <f t="shared" si="4"/>
        <v>0</v>
      </c>
      <c r="AB24" s="96" t="e">
        <f t="shared" si="5"/>
        <v>#REF!</v>
      </c>
      <c r="AC24" s="97" t="e">
        <f>IF(#REF!="Yes",IF(#REF!="",0,1),0)</f>
        <v>#REF!</v>
      </c>
      <c r="AD24" s="97" t="e">
        <f t="shared" si="12"/>
        <v>#REF!</v>
      </c>
    </row>
    <row r="25" spans="1:30" x14ac:dyDescent="0.25">
      <c r="A25" s="85"/>
      <c r="B25" s="89"/>
      <c r="C25" s="179">
        <v>0</v>
      </c>
      <c r="D25" s="412"/>
      <c r="E25" s="421" t="s">
        <v>23</v>
      </c>
      <c r="F25" s="421" t="s">
        <v>23</v>
      </c>
      <c r="G25" s="91" t="str">
        <f t="shared" si="6"/>
        <v>-</v>
      </c>
      <c r="H25" s="180"/>
      <c r="I25" s="413"/>
      <c r="J25" s="93">
        <f t="shared" si="7"/>
        <v>0</v>
      </c>
      <c r="K25" s="99">
        <f t="shared" si="13"/>
        <v>0</v>
      </c>
      <c r="N25" s="346">
        <f>(YEAR('2.Declaration'!$E$15)-YEAR(D26))*12+(MONTH('2.Declaration'!$E$15)-MONTH(D26))</f>
        <v>0</v>
      </c>
      <c r="O25" s="173" t="str">
        <f>IF(N25&lt;6,"Yes",IF(N25&gt;6,"No",IF(DAY(D26)&gt;=DAY('2.Declaration'!$E$15),"Yes","No")))</f>
        <v>Yes</v>
      </c>
      <c r="P25" s="347">
        <f>('2.Declaration'!$E$15-I26)</f>
        <v>0</v>
      </c>
      <c r="Q25" s="167">
        <f t="shared" si="0"/>
        <v>0</v>
      </c>
      <c r="R25" s="174">
        <f t="shared" si="8"/>
        <v>0</v>
      </c>
      <c r="S25" s="174">
        <f t="shared" si="1"/>
        <v>0</v>
      </c>
      <c r="T25" s="174">
        <f t="shared" si="2"/>
        <v>0</v>
      </c>
      <c r="U25" s="175" t="str">
        <f t="shared" si="14"/>
        <v>-</v>
      </c>
      <c r="V25" s="98">
        <f t="shared" si="3"/>
        <v>0</v>
      </c>
      <c r="W25" s="176" t="e">
        <f t="shared" si="9"/>
        <v>#REF!</v>
      </c>
      <c r="X25" s="177" t="e">
        <f t="shared" si="10"/>
        <v>#REF!</v>
      </c>
      <c r="Y25" s="98">
        <f t="shared" si="11"/>
        <v>0</v>
      </c>
      <c r="Z25" s="178" t="e">
        <f>12*('2.Declaration'!$E$15-#REF!)/365</f>
        <v>#REF!</v>
      </c>
      <c r="AA25" s="67">
        <f t="shared" si="4"/>
        <v>0</v>
      </c>
      <c r="AB25" s="96" t="e">
        <f t="shared" si="5"/>
        <v>#REF!</v>
      </c>
      <c r="AC25" s="97" t="e">
        <f>IF(#REF!="Yes",IF(#REF!="",0,1),0)</f>
        <v>#REF!</v>
      </c>
      <c r="AD25" s="97" t="e">
        <f t="shared" si="12"/>
        <v>#REF!</v>
      </c>
    </row>
    <row r="26" spans="1:30" x14ac:dyDescent="0.25">
      <c r="A26" s="88"/>
      <c r="B26" s="89"/>
      <c r="C26" s="179">
        <v>0</v>
      </c>
      <c r="D26" s="412"/>
      <c r="E26" s="421" t="s">
        <v>23</v>
      </c>
      <c r="F26" s="421" t="s">
        <v>23</v>
      </c>
      <c r="G26" s="91" t="str">
        <f t="shared" si="6"/>
        <v>-</v>
      </c>
      <c r="H26" s="180"/>
      <c r="I26" s="413"/>
      <c r="J26" s="93">
        <f t="shared" si="7"/>
        <v>0</v>
      </c>
      <c r="K26" s="99">
        <f t="shared" si="13"/>
        <v>0</v>
      </c>
      <c r="N26" s="346">
        <f>(YEAR('2.Declaration'!$E$15)-YEAR(D27))*12+(MONTH('2.Declaration'!$E$15)-MONTH(D27))</f>
        <v>0</v>
      </c>
      <c r="O26" s="173" t="str">
        <f>IF(N26&lt;6,"Yes",IF(N26&gt;6,"No",IF(DAY(D27)&gt;=DAY('2.Declaration'!$E$15),"Yes","No")))</f>
        <v>Yes</v>
      </c>
      <c r="P26" s="347">
        <f>('2.Declaration'!$E$15-I27)</f>
        <v>0</v>
      </c>
      <c r="Q26" s="167">
        <f t="shared" si="0"/>
        <v>0</v>
      </c>
      <c r="R26" s="174">
        <f t="shared" si="8"/>
        <v>0</v>
      </c>
      <c r="S26" s="174">
        <f t="shared" si="1"/>
        <v>0</v>
      </c>
      <c r="T26" s="174">
        <f t="shared" si="2"/>
        <v>0</v>
      </c>
      <c r="U26" s="175" t="str">
        <f t="shared" si="14"/>
        <v>-</v>
      </c>
      <c r="V26" s="98">
        <f t="shared" si="3"/>
        <v>0</v>
      </c>
      <c r="W26" s="176" t="e">
        <f t="shared" si="9"/>
        <v>#REF!</v>
      </c>
      <c r="X26" s="177" t="e">
        <f t="shared" si="10"/>
        <v>#REF!</v>
      </c>
      <c r="Y26" s="98">
        <f t="shared" si="11"/>
        <v>0</v>
      </c>
      <c r="Z26" s="178" t="e">
        <f>12*('2.Declaration'!$E$15-#REF!)/365</f>
        <v>#REF!</v>
      </c>
      <c r="AA26" s="67">
        <f t="shared" si="4"/>
        <v>0</v>
      </c>
      <c r="AB26" s="96" t="e">
        <f t="shared" si="5"/>
        <v>#REF!</v>
      </c>
      <c r="AC26" s="97" t="e">
        <f>IF(#REF!="Yes",IF(#REF!="",0,1),0)</f>
        <v>#REF!</v>
      </c>
      <c r="AD26" s="97" t="e">
        <f t="shared" si="12"/>
        <v>#REF!</v>
      </c>
    </row>
    <row r="27" spans="1:30" x14ac:dyDescent="0.25">
      <c r="A27" s="85"/>
      <c r="B27" s="89"/>
      <c r="C27" s="179">
        <v>0</v>
      </c>
      <c r="D27" s="412"/>
      <c r="E27" s="421" t="s">
        <v>23</v>
      </c>
      <c r="F27" s="421" t="s">
        <v>23</v>
      </c>
      <c r="G27" s="91" t="str">
        <f t="shared" si="6"/>
        <v>-</v>
      </c>
      <c r="H27" s="180"/>
      <c r="I27" s="413"/>
      <c r="J27" s="93">
        <f t="shared" si="7"/>
        <v>0</v>
      </c>
      <c r="K27" s="99">
        <f t="shared" si="13"/>
        <v>0</v>
      </c>
      <c r="N27" s="346">
        <f>(YEAR('2.Declaration'!$E$15)-YEAR(D28))*12+(MONTH('2.Declaration'!$E$15)-MONTH(D28))</f>
        <v>0</v>
      </c>
      <c r="O27" s="173" t="str">
        <f>IF(N27&lt;6,"Yes",IF(N27&gt;6,"No",IF(DAY(D28)&gt;=DAY('2.Declaration'!$E$15),"Yes","No")))</f>
        <v>Yes</v>
      </c>
      <c r="P27" s="347">
        <f>('2.Declaration'!$E$15-I28)</f>
        <v>0</v>
      </c>
      <c r="Q27" s="167">
        <f t="shared" si="0"/>
        <v>0</v>
      </c>
      <c r="R27" s="174">
        <f t="shared" si="8"/>
        <v>0</v>
      </c>
      <c r="S27" s="174">
        <f t="shared" si="1"/>
        <v>0</v>
      </c>
      <c r="T27" s="174">
        <f t="shared" si="2"/>
        <v>0</v>
      </c>
      <c r="U27" s="175" t="str">
        <f t="shared" si="14"/>
        <v>-</v>
      </c>
      <c r="V27" s="98">
        <f t="shared" si="3"/>
        <v>0</v>
      </c>
      <c r="W27" s="176" t="e">
        <f t="shared" si="9"/>
        <v>#REF!</v>
      </c>
      <c r="X27" s="177" t="e">
        <f t="shared" si="10"/>
        <v>#REF!</v>
      </c>
      <c r="Y27" s="98">
        <f t="shared" si="11"/>
        <v>0</v>
      </c>
      <c r="Z27" s="178" t="e">
        <f>12*('2.Declaration'!$E$15-#REF!)/365</f>
        <v>#REF!</v>
      </c>
      <c r="AA27" s="67">
        <f t="shared" si="4"/>
        <v>0</v>
      </c>
      <c r="AB27" s="96" t="e">
        <f t="shared" si="5"/>
        <v>#REF!</v>
      </c>
      <c r="AC27" s="97" t="e">
        <f>IF(#REF!="Yes",IF(#REF!="",0,1),0)</f>
        <v>#REF!</v>
      </c>
      <c r="AD27" s="97" t="e">
        <f t="shared" si="12"/>
        <v>#REF!</v>
      </c>
    </row>
    <row r="28" spans="1:30" x14ac:dyDescent="0.25">
      <c r="A28" s="88"/>
      <c r="B28" s="89"/>
      <c r="C28" s="179">
        <v>0</v>
      </c>
      <c r="D28" s="412"/>
      <c r="E28" s="421" t="s">
        <v>23</v>
      </c>
      <c r="F28" s="421" t="s">
        <v>23</v>
      </c>
      <c r="G28" s="91" t="str">
        <f t="shared" si="6"/>
        <v>-</v>
      </c>
      <c r="H28" s="180"/>
      <c r="I28" s="413"/>
      <c r="J28" s="93">
        <f t="shared" si="7"/>
        <v>0</v>
      </c>
      <c r="K28" s="99">
        <f t="shared" si="13"/>
        <v>0</v>
      </c>
      <c r="N28" s="346">
        <f>(YEAR('2.Declaration'!$E$15)-YEAR(D29))*12+(MONTH('2.Declaration'!$E$15)-MONTH(D29))</f>
        <v>0</v>
      </c>
      <c r="O28" s="173" t="str">
        <f>IF(N28&lt;6,"Yes",IF(N28&gt;6,"No",IF(DAY(D29)&gt;=DAY('2.Declaration'!$E$15),"Yes","No")))</f>
        <v>Yes</v>
      </c>
      <c r="P28" s="347">
        <f>('2.Declaration'!$E$15-I29)</f>
        <v>0</v>
      </c>
      <c r="Q28" s="167">
        <f t="shared" si="0"/>
        <v>0</v>
      </c>
      <c r="R28" s="174">
        <f t="shared" si="8"/>
        <v>0</v>
      </c>
      <c r="S28" s="174">
        <f t="shared" si="1"/>
        <v>0</v>
      </c>
      <c r="T28" s="174">
        <f t="shared" si="2"/>
        <v>0</v>
      </c>
      <c r="U28" s="175" t="str">
        <f t="shared" si="14"/>
        <v>-</v>
      </c>
      <c r="V28" s="98">
        <f t="shared" si="3"/>
        <v>0</v>
      </c>
      <c r="W28" s="176" t="e">
        <f t="shared" si="9"/>
        <v>#REF!</v>
      </c>
      <c r="X28" s="177" t="e">
        <f t="shared" si="10"/>
        <v>#REF!</v>
      </c>
      <c r="Y28" s="98">
        <f t="shared" si="11"/>
        <v>0</v>
      </c>
      <c r="Z28" s="178" t="e">
        <f>12*('2.Declaration'!$E$15-#REF!)/365</f>
        <v>#REF!</v>
      </c>
      <c r="AA28" s="67">
        <f t="shared" si="4"/>
        <v>0</v>
      </c>
      <c r="AB28" s="96" t="e">
        <f t="shared" si="5"/>
        <v>#REF!</v>
      </c>
      <c r="AC28" s="97" t="e">
        <f>IF(#REF!="Yes",IF(#REF!="",0,1),0)</f>
        <v>#REF!</v>
      </c>
      <c r="AD28" s="97" t="e">
        <f t="shared" si="12"/>
        <v>#REF!</v>
      </c>
    </row>
    <row r="29" spans="1:30" x14ac:dyDescent="0.25">
      <c r="A29" s="85"/>
      <c r="B29" s="89"/>
      <c r="C29" s="179">
        <v>0</v>
      </c>
      <c r="D29" s="412"/>
      <c r="E29" s="421" t="s">
        <v>23</v>
      </c>
      <c r="F29" s="421" t="s">
        <v>23</v>
      </c>
      <c r="G29" s="91" t="str">
        <f t="shared" si="6"/>
        <v>-</v>
      </c>
      <c r="H29" s="180"/>
      <c r="I29" s="413"/>
      <c r="J29" s="93">
        <f t="shared" si="7"/>
        <v>0</v>
      </c>
      <c r="K29" s="99">
        <f t="shared" si="13"/>
        <v>0</v>
      </c>
      <c r="N29" s="346">
        <f>(YEAR('2.Declaration'!$E$15)-YEAR(D30))*12+(MONTH('2.Declaration'!$E$15)-MONTH(D30))</f>
        <v>0</v>
      </c>
      <c r="O29" s="173" t="str">
        <f>IF(N29&lt;6,"Yes",IF(N29&gt;6,"No",IF(DAY(D30)&gt;=DAY('2.Declaration'!$E$15),"Yes","No")))</f>
        <v>Yes</v>
      </c>
      <c r="P29" s="347">
        <f>('2.Declaration'!$E$15-I30)</f>
        <v>0</v>
      </c>
      <c r="Q29" s="167">
        <f t="shared" si="0"/>
        <v>0</v>
      </c>
      <c r="R29" s="174">
        <f t="shared" si="8"/>
        <v>0</v>
      </c>
      <c r="S29" s="174">
        <f t="shared" si="1"/>
        <v>0</v>
      </c>
      <c r="T29" s="174">
        <f t="shared" si="2"/>
        <v>0</v>
      </c>
      <c r="U29" s="175" t="str">
        <f t="shared" si="14"/>
        <v>-</v>
      </c>
      <c r="V29" s="98">
        <f t="shared" si="3"/>
        <v>0</v>
      </c>
      <c r="W29" s="176" t="e">
        <f t="shared" si="9"/>
        <v>#REF!</v>
      </c>
      <c r="X29" s="177" t="e">
        <f t="shared" si="10"/>
        <v>#REF!</v>
      </c>
      <c r="Y29" s="98">
        <f t="shared" si="11"/>
        <v>0</v>
      </c>
      <c r="Z29" s="178" t="e">
        <f>12*('2.Declaration'!$E$15-#REF!)/365</f>
        <v>#REF!</v>
      </c>
      <c r="AA29" s="67">
        <f t="shared" si="4"/>
        <v>0</v>
      </c>
      <c r="AB29" s="96" t="e">
        <f t="shared" si="5"/>
        <v>#REF!</v>
      </c>
      <c r="AC29" s="97" t="e">
        <f>IF(#REF!="Yes",IF(#REF!="",0,1),0)</f>
        <v>#REF!</v>
      </c>
      <c r="AD29" s="97" t="e">
        <f t="shared" si="12"/>
        <v>#REF!</v>
      </c>
    </row>
    <row r="30" spans="1:30" x14ac:dyDescent="0.25">
      <c r="A30" s="88"/>
      <c r="B30" s="89"/>
      <c r="C30" s="179">
        <v>0</v>
      </c>
      <c r="D30" s="412"/>
      <c r="E30" s="421" t="s">
        <v>23</v>
      </c>
      <c r="F30" s="421" t="s">
        <v>23</v>
      </c>
      <c r="G30" s="91" t="str">
        <f t="shared" si="6"/>
        <v>-</v>
      </c>
      <c r="H30" s="180"/>
      <c r="I30" s="413"/>
      <c r="J30" s="93">
        <f t="shared" si="7"/>
        <v>0</v>
      </c>
      <c r="K30" s="99">
        <f t="shared" si="13"/>
        <v>0</v>
      </c>
      <c r="N30" s="346">
        <f>(YEAR('2.Declaration'!$E$15)-YEAR(D31))*12+(MONTH('2.Declaration'!$E$15)-MONTH(D31))</f>
        <v>0</v>
      </c>
      <c r="O30" s="173" t="str">
        <f>IF(N30&lt;6,"Yes",IF(N30&gt;6,"No",IF(DAY(D31)&gt;=DAY('2.Declaration'!$E$15),"Yes","No")))</f>
        <v>Yes</v>
      </c>
      <c r="P30" s="347">
        <f>('2.Declaration'!$E$15-I31)</f>
        <v>0</v>
      </c>
      <c r="Q30" s="167">
        <f t="shared" si="0"/>
        <v>0</v>
      </c>
      <c r="R30" s="174">
        <f t="shared" si="8"/>
        <v>0</v>
      </c>
      <c r="S30" s="174">
        <f t="shared" si="1"/>
        <v>0</v>
      </c>
      <c r="T30" s="174">
        <f t="shared" si="2"/>
        <v>0</v>
      </c>
      <c r="U30" s="175" t="str">
        <f t="shared" si="14"/>
        <v>-</v>
      </c>
      <c r="V30" s="98">
        <f t="shared" si="3"/>
        <v>0</v>
      </c>
      <c r="W30" s="176" t="e">
        <f t="shared" si="9"/>
        <v>#REF!</v>
      </c>
      <c r="X30" s="177" t="e">
        <f t="shared" si="10"/>
        <v>#REF!</v>
      </c>
      <c r="Y30" s="98">
        <f t="shared" si="11"/>
        <v>0</v>
      </c>
      <c r="Z30" s="178" t="e">
        <f>12*('2.Declaration'!$E$15-#REF!)/365</f>
        <v>#REF!</v>
      </c>
      <c r="AA30" s="67">
        <f t="shared" si="4"/>
        <v>0</v>
      </c>
      <c r="AB30" s="96" t="e">
        <f t="shared" si="5"/>
        <v>#REF!</v>
      </c>
      <c r="AC30" s="97" t="e">
        <f>IF(#REF!="Yes",IF(#REF!="",0,1),0)</f>
        <v>#REF!</v>
      </c>
      <c r="AD30" s="97" t="e">
        <f t="shared" si="12"/>
        <v>#REF!</v>
      </c>
    </row>
    <row r="31" spans="1:30" x14ac:dyDescent="0.25">
      <c r="A31" s="85"/>
      <c r="B31" s="89"/>
      <c r="C31" s="179">
        <v>0</v>
      </c>
      <c r="D31" s="412"/>
      <c r="E31" s="421" t="s">
        <v>23</v>
      </c>
      <c r="F31" s="421" t="s">
        <v>23</v>
      </c>
      <c r="G31" s="91" t="str">
        <f t="shared" si="6"/>
        <v>-</v>
      </c>
      <c r="H31" s="180"/>
      <c r="I31" s="413"/>
      <c r="J31" s="93">
        <f t="shared" si="7"/>
        <v>0</v>
      </c>
      <c r="K31" s="99">
        <f t="shared" si="13"/>
        <v>0</v>
      </c>
      <c r="N31" s="346">
        <f>(YEAR('2.Declaration'!$E$15)-YEAR(D32))*12+(MONTH('2.Declaration'!$E$15)-MONTH(D32))</f>
        <v>0</v>
      </c>
      <c r="O31" s="173" t="str">
        <f>IF(N31&lt;6,"Yes",IF(N31&gt;6,"No",IF(DAY(D32)&gt;=DAY('2.Declaration'!$E$15),"Yes","No")))</f>
        <v>Yes</v>
      </c>
      <c r="P31" s="347">
        <f>('2.Declaration'!$E$15-I32)</f>
        <v>0</v>
      </c>
      <c r="Q31" s="167">
        <f t="shared" si="0"/>
        <v>0</v>
      </c>
      <c r="R31" s="174">
        <f t="shared" si="8"/>
        <v>0</v>
      </c>
      <c r="S31" s="174">
        <f t="shared" si="1"/>
        <v>0</v>
      </c>
      <c r="T31" s="174">
        <f t="shared" si="2"/>
        <v>0</v>
      </c>
      <c r="U31" s="175" t="str">
        <f t="shared" si="14"/>
        <v>-</v>
      </c>
      <c r="V31" s="98">
        <f t="shared" si="3"/>
        <v>0</v>
      </c>
      <c r="W31" s="176" t="e">
        <f t="shared" si="9"/>
        <v>#REF!</v>
      </c>
      <c r="X31" s="177" t="e">
        <f t="shared" si="10"/>
        <v>#REF!</v>
      </c>
      <c r="Y31" s="98">
        <f t="shared" si="11"/>
        <v>0</v>
      </c>
      <c r="Z31" s="178" t="e">
        <f>12*('2.Declaration'!$E$15-#REF!)/365</f>
        <v>#REF!</v>
      </c>
      <c r="AA31" s="67">
        <f t="shared" si="4"/>
        <v>0</v>
      </c>
      <c r="AB31" s="96" t="e">
        <f t="shared" si="5"/>
        <v>#REF!</v>
      </c>
      <c r="AC31" s="97" t="e">
        <f>IF(#REF!="Yes",IF(#REF!="",0,1),0)</f>
        <v>#REF!</v>
      </c>
      <c r="AD31" s="97" t="e">
        <f t="shared" si="12"/>
        <v>#REF!</v>
      </c>
    </row>
    <row r="32" spans="1:30" x14ac:dyDescent="0.25">
      <c r="A32" s="88"/>
      <c r="B32" s="89"/>
      <c r="C32" s="179">
        <v>0</v>
      </c>
      <c r="D32" s="412"/>
      <c r="E32" s="421" t="s">
        <v>23</v>
      </c>
      <c r="F32" s="421" t="s">
        <v>23</v>
      </c>
      <c r="G32" s="91" t="str">
        <f t="shared" si="6"/>
        <v>-</v>
      </c>
      <c r="H32" s="180"/>
      <c r="I32" s="413"/>
      <c r="J32" s="93">
        <f t="shared" si="7"/>
        <v>0</v>
      </c>
      <c r="K32" s="99">
        <f t="shared" si="13"/>
        <v>0</v>
      </c>
      <c r="N32" s="346">
        <f>(YEAR('2.Declaration'!$E$15)-YEAR(D33))*12+(MONTH('2.Declaration'!$E$15)-MONTH(D33))</f>
        <v>0</v>
      </c>
      <c r="O32" s="173" t="str">
        <f>IF(N32&lt;6,"Yes",IF(N32&gt;6,"No",IF(DAY(D33)&gt;=DAY('2.Declaration'!$E$15),"Yes","No")))</f>
        <v>Yes</v>
      </c>
      <c r="P32" s="347">
        <f>('2.Declaration'!$E$15-I33)</f>
        <v>0</v>
      </c>
      <c r="Q32" s="167">
        <f t="shared" si="0"/>
        <v>0</v>
      </c>
      <c r="R32" s="174">
        <f t="shared" si="8"/>
        <v>0</v>
      </c>
      <c r="S32" s="174">
        <f t="shared" si="1"/>
        <v>0</v>
      </c>
      <c r="T32" s="174">
        <f t="shared" si="2"/>
        <v>0</v>
      </c>
      <c r="U32" s="175" t="str">
        <f t="shared" si="14"/>
        <v>-</v>
      </c>
      <c r="V32" s="98">
        <f t="shared" si="3"/>
        <v>0</v>
      </c>
      <c r="W32" s="176" t="e">
        <f t="shared" si="9"/>
        <v>#REF!</v>
      </c>
      <c r="X32" s="177" t="e">
        <f t="shared" si="10"/>
        <v>#REF!</v>
      </c>
      <c r="Y32" s="98">
        <f t="shared" si="11"/>
        <v>0</v>
      </c>
      <c r="Z32" s="178" t="e">
        <f>12*('2.Declaration'!$E$15-#REF!)/365</f>
        <v>#REF!</v>
      </c>
      <c r="AA32" s="67">
        <f t="shared" si="4"/>
        <v>0</v>
      </c>
      <c r="AB32" s="96" t="e">
        <f t="shared" si="5"/>
        <v>#REF!</v>
      </c>
      <c r="AC32" s="97" t="e">
        <f>IF(#REF!="Yes",IF(#REF!="",0,1),0)</f>
        <v>#REF!</v>
      </c>
      <c r="AD32" s="97" t="e">
        <f t="shared" si="12"/>
        <v>#REF!</v>
      </c>
    </row>
    <row r="33" spans="1:30" x14ac:dyDescent="0.25">
      <c r="A33" s="85"/>
      <c r="B33" s="89"/>
      <c r="C33" s="179">
        <v>0</v>
      </c>
      <c r="D33" s="412"/>
      <c r="E33" s="421" t="s">
        <v>23</v>
      </c>
      <c r="F33" s="421" t="s">
        <v>23</v>
      </c>
      <c r="G33" s="91" t="str">
        <f t="shared" si="6"/>
        <v>-</v>
      </c>
      <c r="H33" s="180"/>
      <c r="I33" s="413"/>
      <c r="J33" s="93">
        <f t="shared" si="7"/>
        <v>0</v>
      </c>
      <c r="K33" s="99">
        <f t="shared" si="13"/>
        <v>0</v>
      </c>
      <c r="N33" s="346">
        <f>(YEAR('2.Declaration'!$E$15)-YEAR(D34))*12+(MONTH('2.Declaration'!$E$15)-MONTH(D34))</f>
        <v>0</v>
      </c>
      <c r="O33" s="173" t="str">
        <f>IF(N33&lt;6,"Yes",IF(N33&gt;6,"No",IF(DAY(D34)&gt;=DAY('2.Declaration'!$E$15),"Yes","No")))</f>
        <v>Yes</v>
      </c>
      <c r="P33" s="347">
        <f>('2.Declaration'!$E$15-I34)</f>
        <v>0</v>
      </c>
      <c r="Q33" s="167">
        <f t="shared" si="0"/>
        <v>0</v>
      </c>
      <c r="R33" s="174">
        <f t="shared" si="8"/>
        <v>0</v>
      </c>
      <c r="S33" s="174">
        <f t="shared" si="1"/>
        <v>0</v>
      </c>
      <c r="T33" s="174">
        <f t="shared" si="2"/>
        <v>0</v>
      </c>
      <c r="U33" s="175" t="str">
        <f t="shared" si="14"/>
        <v>-</v>
      </c>
      <c r="V33" s="98">
        <f t="shared" si="3"/>
        <v>0</v>
      </c>
      <c r="W33" s="176" t="e">
        <f t="shared" si="9"/>
        <v>#REF!</v>
      </c>
      <c r="X33" s="177" t="e">
        <f t="shared" si="10"/>
        <v>#REF!</v>
      </c>
      <c r="Y33" s="98">
        <f t="shared" si="11"/>
        <v>0</v>
      </c>
      <c r="Z33" s="178" t="e">
        <f>12*('2.Declaration'!$E$15-#REF!)/365</f>
        <v>#REF!</v>
      </c>
      <c r="AA33" s="67">
        <f t="shared" si="4"/>
        <v>0</v>
      </c>
      <c r="AB33" s="96" t="e">
        <f t="shared" si="5"/>
        <v>#REF!</v>
      </c>
      <c r="AC33" s="97" t="e">
        <f>IF(#REF!="Yes",IF(#REF!="",0,1),0)</f>
        <v>#REF!</v>
      </c>
      <c r="AD33" s="97" t="e">
        <f t="shared" si="12"/>
        <v>#REF!</v>
      </c>
    </row>
    <row r="34" spans="1:30" x14ac:dyDescent="0.25">
      <c r="A34" s="88"/>
      <c r="B34" s="89"/>
      <c r="C34" s="179">
        <v>0</v>
      </c>
      <c r="D34" s="412"/>
      <c r="E34" s="421" t="s">
        <v>23</v>
      </c>
      <c r="F34" s="421" t="s">
        <v>23</v>
      </c>
      <c r="G34" s="91" t="str">
        <f t="shared" si="6"/>
        <v>-</v>
      </c>
      <c r="H34" s="180"/>
      <c r="I34" s="413"/>
      <c r="J34" s="93">
        <f t="shared" si="7"/>
        <v>0</v>
      </c>
      <c r="K34" s="99">
        <f t="shared" si="13"/>
        <v>0</v>
      </c>
      <c r="N34" s="346">
        <f>(YEAR('2.Declaration'!$E$15)-YEAR(D35))*12+(MONTH('2.Declaration'!$E$15)-MONTH(D35))</f>
        <v>0</v>
      </c>
      <c r="O34" s="173" t="str">
        <f>IF(N34&lt;6,"Yes",IF(N34&gt;6,"No",IF(DAY(D35)&gt;=DAY('2.Declaration'!$E$15),"Yes","No")))</f>
        <v>Yes</v>
      </c>
      <c r="P34" s="347">
        <f>('2.Declaration'!$E$15-I35)</f>
        <v>0</v>
      </c>
      <c r="Q34" s="167">
        <f t="shared" si="0"/>
        <v>0</v>
      </c>
      <c r="R34" s="174">
        <f t="shared" si="8"/>
        <v>0</v>
      </c>
      <c r="S34" s="174">
        <f t="shared" si="1"/>
        <v>0</v>
      </c>
      <c r="T34" s="174">
        <f t="shared" si="2"/>
        <v>0</v>
      </c>
      <c r="U34" s="175" t="str">
        <f t="shared" si="14"/>
        <v>-</v>
      </c>
      <c r="V34" s="98">
        <f t="shared" si="3"/>
        <v>0</v>
      </c>
      <c r="W34" s="176" t="e">
        <f t="shared" si="9"/>
        <v>#REF!</v>
      </c>
      <c r="X34" s="177" t="e">
        <f t="shared" si="10"/>
        <v>#REF!</v>
      </c>
      <c r="Y34" s="98">
        <f t="shared" si="11"/>
        <v>0</v>
      </c>
      <c r="Z34" s="178" t="e">
        <f>12*('2.Declaration'!$E$15-#REF!)/365</f>
        <v>#REF!</v>
      </c>
      <c r="AA34" s="67">
        <f t="shared" si="4"/>
        <v>0</v>
      </c>
      <c r="AB34" s="96" t="e">
        <f t="shared" si="5"/>
        <v>#REF!</v>
      </c>
      <c r="AC34" s="97" t="e">
        <f>IF(#REF!="Yes",IF(#REF!="",0,1),0)</f>
        <v>#REF!</v>
      </c>
      <c r="AD34" s="97" t="e">
        <f t="shared" si="12"/>
        <v>#REF!</v>
      </c>
    </row>
    <row r="35" spans="1:30" x14ac:dyDescent="0.25">
      <c r="A35" s="85"/>
      <c r="B35" s="89"/>
      <c r="C35" s="179">
        <v>0</v>
      </c>
      <c r="D35" s="412"/>
      <c r="E35" s="421" t="s">
        <v>23</v>
      </c>
      <c r="F35" s="421" t="s">
        <v>23</v>
      </c>
      <c r="G35" s="91" t="str">
        <f t="shared" si="6"/>
        <v>-</v>
      </c>
      <c r="H35" s="180"/>
      <c r="I35" s="413"/>
      <c r="J35" s="93">
        <f t="shared" si="7"/>
        <v>0</v>
      </c>
      <c r="K35" s="99">
        <f t="shared" si="13"/>
        <v>0</v>
      </c>
      <c r="N35" s="346">
        <f>(YEAR('2.Declaration'!$E$15)-YEAR(D36))*12+(MONTH('2.Declaration'!$E$15)-MONTH(D36))</f>
        <v>0</v>
      </c>
      <c r="O35" s="173" t="str">
        <f>IF(N35&lt;6,"Yes",IF(N35&gt;6,"No",IF(DAY(D36)&gt;=DAY('2.Declaration'!$E$15),"Yes","No")))</f>
        <v>Yes</v>
      </c>
      <c r="P35" s="347">
        <f>('2.Declaration'!$E$15-I36)</f>
        <v>0</v>
      </c>
      <c r="Q35" s="167">
        <f t="shared" si="0"/>
        <v>0</v>
      </c>
      <c r="R35" s="174">
        <f t="shared" si="8"/>
        <v>0</v>
      </c>
      <c r="S35" s="174">
        <f t="shared" si="1"/>
        <v>0</v>
      </c>
      <c r="T35" s="174">
        <f t="shared" si="2"/>
        <v>0</v>
      </c>
      <c r="U35" s="175" t="str">
        <f t="shared" si="14"/>
        <v>-</v>
      </c>
      <c r="V35" s="98">
        <f t="shared" si="3"/>
        <v>0</v>
      </c>
      <c r="W35" s="176" t="e">
        <f t="shared" si="9"/>
        <v>#REF!</v>
      </c>
      <c r="X35" s="177" t="e">
        <f t="shared" si="10"/>
        <v>#REF!</v>
      </c>
      <c r="Y35" s="98">
        <f t="shared" si="11"/>
        <v>0</v>
      </c>
      <c r="Z35" s="178" t="e">
        <f>12*('2.Declaration'!$E$15-#REF!)/365</f>
        <v>#REF!</v>
      </c>
      <c r="AA35" s="67">
        <f t="shared" si="4"/>
        <v>0</v>
      </c>
      <c r="AB35" s="96" t="e">
        <f t="shared" si="5"/>
        <v>#REF!</v>
      </c>
      <c r="AC35" s="97" t="e">
        <f>IF(#REF!="Yes",IF(#REF!="",0,1),0)</f>
        <v>#REF!</v>
      </c>
      <c r="AD35" s="97" t="e">
        <f t="shared" si="12"/>
        <v>#REF!</v>
      </c>
    </row>
    <row r="36" spans="1:30" x14ac:dyDescent="0.25">
      <c r="A36" s="88"/>
      <c r="B36" s="89"/>
      <c r="C36" s="179">
        <v>0</v>
      </c>
      <c r="D36" s="412"/>
      <c r="E36" s="421" t="s">
        <v>23</v>
      </c>
      <c r="F36" s="421" t="s">
        <v>23</v>
      </c>
      <c r="G36" s="91" t="str">
        <f t="shared" si="6"/>
        <v>-</v>
      </c>
      <c r="H36" s="180"/>
      <c r="I36" s="413"/>
      <c r="J36" s="93">
        <f t="shared" si="7"/>
        <v>0</v>
      </c>
      <c r="K36" s="99">
        <f t="shared" si="13"/>
        <v>0</v>
      </c>
      <c r="N36" s="346">
        <f>(YEAR('2.Declaration'!$E$15)-YEAR(D37))*12+(MONTH('2.Declaration'!$E$15)-MONTH(D37))</f>
        <v>0</v>
      </c>
      <c r="O36" s="173" t="str">
        <f>IF(N36&lt;6,"Yes",IF(N36&gt;6,"No",IF(DAY(D37)&gt;=DAY('2.Declaration'!$E$15),"Yes","No")))</f>
        <v>Yes</v>
      </c>
      <c r="P36" s="347">
        <f>('2.Declaration'!$E$15-I37)</f>
        <v>0</v>
      </c>
      <c r="Q36" s="167">
        <f t="shared" si="0"/>
        <v>0</v>
      </c>
      <c r="R36" s="174">
        <f t="shared" si="8"/>
        <v>0</v>
      </c>
      <c r="S36" s="174">
        <f t="shared" si="1"/>
        <v>0</v>
      </c>
      <c r="T36" s="174">
        <f t="shared" si="2"/>
        <v>0</v>
      </c>
      <c r="U36" s="175" t="str">
        <f t="shared" si="14"/>
        <v>-</v>
      </c>
      <c r="V36" s="98">
        <f t="shared" si="3"/>
        <v>0</v>
      </c>
      <c r="W36" s="176" t="e">
        <f t="shared" si="9"/>
        <v>#REF!</v>
      </c>
      <c r="X36" s="177" t="e">
        <f t="shared" si="10"/>
        <v>#REF!</v>
      </c>
      <c r="Y36" s="98">
        <f t="shared" si="11"/>
        <v>0</v>
      </c>
      <c r="Z36" s="178" t="e">
        <f>12*('2.Declaration'!$E$15-#REF!)/365</f>
        <v>#REF!</v>
      </c>
      <c r="AA36" s="67">
        <f t="shared" si="4"/>
        <v>0</v>
      </c>
      <c r="AB36" s="96" t="e">
        <f t="shared" si="5"/>
        <v>#REF!</v>
      </c>
      <c r="AC36" s="97" t="e">
        <f>IF(#REF!="Yes",IF(#REF!="",0,1),0)</f>
        <v>#REF!</v>
      </c>
      <c r="AD36" s="97" t="e">
        <f t="shared" si="12"/>
        <v>#REF!</v>
      </c>
    </row>
    <row r="37" spans="1:30" x14ac:dyDescent="0.25">
      <c r="A37" s="85"/>
      <c r="B37" s="89"/>
      <c r="C37" s="179">
        <v>0</v>
      </c>
      <c r="D37" s="412"/>
      <c r="E37" s="421" t="s">
        <v>23</v>
      </c>
      <c r="F37" s="421" t="s">
        <v>23</v>
      </c>
      <c r="G37" s="91" t="str">
        <f t="shared" si="6"/>
        <v>-</v>
      </c>
      <c r="H37" s="180"/>
      <c r="I37" s="413"/>
      <c r="J37" s="93">
        <f t="shared" si="7"/>
        <v>0</v>
      </c>
      <c r="K37" s="99">
        <f t="shared" si="13"/>
        <v>0</v>
      </c>
      <c r="N37" s="71"/>
      <c r="O37" s="13"/>
      <c r="W37" s="68"/>
    </row>
    <row r="38" spans="1:30" x14ac:dyDescent="0.25">
      <c r="B38" s="548" t="s">
        <v>163</v>
      </c>
      <c r="C38" s="549"/>
      <c r="D38" s="549"/>
      <c r="E38" s="549"/>
      <c r="F38" s="549"/>
      <c r="G38" s="549"/>
      <c r="H38" s="549"/>
      <c r="J38" s="116">
        <f>SUM(J18:J37)</f>
        <v>0</v>
      </c>
      <c r="K38" s="99">
        <f>SUM(K18:K37)</f>
        <v>0</v>
      </c>
      <c r="N38" s="68"/>
      <c r="V38" s="13"/>
    </row>
    <row r="39" spans="1:30" x14ac:dyDescent="0.25">
      <c r="Q39" s="13"/>
      <c r="R39" s="13"/>
      <c r="S39" s="13"/>
      <c r="T39" s="13"/>
      <c r="U39" s="13"/>
      <c r="V39" s="13"/>
    </row>
    <row r="40" spans="1:30" ht="18" x14ac:dyDescent="0.25">
      <c r="B40" s="500" t="s">
        <v>231</v>
      </c>
      <c r="C40" s="500"/>
      <c r="D40" s="500"/>
      <c r="E40" s="500"/>
      <c r="F40" s="500"/>
      <c r="G40" s="500"/>
      <c r="H40" s="500"/>
      <c r="I40" s="500"/>
      <c r="J40" s="136"/>
      <c r="K40" s="70"/>
      <c r="L40" s="66"/>
      <c r="Q40" s="13"/>
      <c r="R40" s="13"/>
      <c r="S40" s="13"/>
      <c r="T40" s="13"/>
      <c r="U40" s="13"/>
      <c r="V40" s="13"/>
    </row>
    <row r="41" spans="1:30" x14ac:dyDescent="0.25">
      <c r="B41" s="70"/>
      <c r="C41" s="70"/>
      <c r="D41" s="70"/>
      <c r="E41" s="70"/>
      <c r="F41" s="70"/>
      <c r="G41" s="70"/>
      <c r="H41" s="70"/>
      <c r="I41" s="70"/>
      <c r="J41" s="70"/>
      <c r="K41" s="70"/>
      <c r="Q41" s="13"/>
      <c r="R41" s="13"/>
      <c r="S41" s="13"/>
      <c r="T41" s="13"/>
      <c r="U41" s="13"/>
      <c r="V41" s="13"/>
    </row>
    <row r="42" spans="1:30" x14ac:dyDescent="0.25">
      <c r="B42" s="69"/>
      <c r="C42" s="69"/>
      <c r="D42" s="69"/>
      <c r="E42" s="70"/>
      <c r="F42" s="70"/>
      <c r="G42" s="70"/>
      <c r="H42" s="70"/>
      <c r="I42" s="70"/>
      <c r="J42" s="70"/>
      <c r="K42" s="70"/>
      <c r="Q42" s="13"/>
      <c r="R42" s="13"/>
      <c r="S42" s="13"/>
      <c r="T42" s="13"/>
      <c r="U42" s="13"/>
      <c r="V42" s="13"/>
    </row>
    <row r="43" spans="1:30" x14ac:dyDescent="0.25">
      <c r="B43" s="69"/>
      <c r="C43" s="69"/>
      <c r="D43" s="69"/>
      <c r="E43" s="69"/>
      <c r="F43" s="69"/>
      <c r="G43" s="70"/>
      <c r="H43" s="70"/>
      <c r="I43" s="70"/>
      <c r="J43" s="70"/>
      <c r="K43" s="70"/>
      <c r="Q43" s="13"/>
      <c r="R43" s="13"/>
      <c r="S43" s="13"/>
      <c r="T43" s="13"/>
      <c r="U43" s="13"/>
      <c r="V43" s="13"/>
    </row>
    <row r="44" spans="1:30" x14ac:dyDescent="0.25">
      <c r="B44" s="69"/>
      <c r="C44" s="69"/>
      <c r="D44" s="69"/>
      <c r="E44" s="69"/>
      <c r="F44" s="69"/>
      <c r="G44" s="70"/>
      <c r="H44" s="70"/>
      <c r="I44" s="70"/>
      <c r="J44" s="70"/>
      <c r="K44" s="70"/>
      <c r="Q44" s="13"/>
      <c r="R44" s="13"/>
      <c r="S44" s="13"/>
      <c r="T44" s="13"/>
      <c r="U44" s="13"/>
      <c r="V44" s="13"/>
    </row>
    <row r="45" spans="1:30" x14ac:dyDescent="0.25">
      <c r="B45" s="69"/>
      <c r="C45" s="69"/>
      <c r="D45" s="69"/>
      <c r="E45" s="69"/>
      <c r="F45" s="69"/>
      <c r="G45" s="70"/>
      <c r="H45" s="70"/>
      <c r="I45" s="70"/>
      <c r="J45" s="70"/>
      <c r="K45" s="70"/>
      <c r="Q45" s="13"/>
      <c r="R45" s="13"/>
      <c r="S45" s="13"/>
      <c r="T45" s="13"/>
      <c r="U45" s="13"/>
      <c r="V45" s="13"/>
    </row>
    <row r="46" spans="1:30" x14ac:dyDescent="0.25">
      <c r="B46" s="69"/>
      <c r="C46" s="69"/>
      <c r="D46" s="69"/>
      <c r="E46" s="69"/>
      <c r="F46" s="69"/>
      <c r="G46" s="70"/>
      <c r="H46" s="70"/>
      <c r="I46" s="70"/>
      <c r="J46" s="70"/>
      <c r="K46" s="70"/>
      <c r="Q46" s="13"/>
      <c r="R46" s="13"/>
      <c r="S46" s="13"/>
      <c r="T46" s="13"/>
      <c r="U46" s="13"/>
      <c r="V46" s="13"/>
    </row>
    <row r="47" spans="1:30" x14ac:dyDescent="0.25">
      <c r="B47" s="69"/>
      <c r="C47" s="69"/>
      <c r="D47" s="69"/>
      <c r="E47" s="69"/>
      <c r="F47" s="69"/>
      <c r="G47" s="70"/>
      <c r="H47" s="70"/>
      <c r="I47" s="70"/>
      <c r="J47" s="70"/>
      <c r="K47" s="70"/>
      <c r="Q47" s="13"/>
      <c r="R47" s="13"/>
      <c r="S47" s="13"/>
      <c r="T47" s="13"/>
      <c r="U47" s="13"/>
      <c r="V47" s="13"/>
    </row>
    <row r="48" spans="1:30" x14ac:dyDescent="0.25">
      <c r="B48" s="69"/>
      <c r="C48" s="69"/>
      <c r="D48" s="69"/>
      <c r="E48" s="69"/>
      <c r="F48" s="69"/>
      <c r="G48" s="70"/>
      <c r="H48" s="70"/>
      <c r="I48" s="70"/>
      <c r="J48" s="70"/>
      <c r="K48" s="70"/>
      <c r="Q48" s="13"/>
      <c r="R48" s="13"/>
      <c r="S48" s="13"/>
      <c r="T48" s="13"/>
      <c r="U48" s="13"/>
      <c r="V48" s="13"/>
    </row>
    <row r="49" spans="2:22" x14ac:dyDescent="0.25">
      <c r="B49" s="69"/>
      <c r="C49" s="69"/>
      <c r="D49" s="69"/>
      <c r="E49" s="69"/>
      <c r="F49" s="69"/>
      <c r="G49" s="70"/>
      <c r="H49" s="70"/>
      <c r="I49" s="70"/>
      <c r="J49" s="70"/>
      <c r="K49" s="70"/>
      <c r="Q49" s="13"/>
      <c r="R49" s="13"/>
      <c r="S49" s="13"/>
      <c r="T49" s="13"/>
      <c r="U49" s="13"/>
      <c r="V49" s="13"/>
    </row>
    <row r="50" spans="2:22" x14ac:dyDescent="0.25">
      <c r="B50" s="69"/>
      <c r="C50" s="69"/>
      <c r="D50" s="69"/>
      <c r="E50" s="69"/>
      <c r="F50" s="69"/>
      <c r="G50" s="70"/>
      <c r="H50" s="70"/>
      <c r="I50" s="70"/>
      <c r="J50" s="70"/>
      <c r="K50" s="70"/>
      <c r="Q50" s="13"/>
      <c r="R50" s="13"/>
      <c r="S50" s="13"/>
      <c r="T50" s="13"/>
      <c r="U50" s="13"/>
      <c r="V50" s="13"/>
    </row>
    <row r="51" spans="2:22" x14ac:dyDescent="0.25">
      <c r="B51" s="69"/>
      <c r="C51" s="69"/>
      <c r="D51" s="69"/>
      <c r="E51" s="69"/>
      <c r="F51" s="69"/>
      <c r="G51" s="70"/>
      <c r="H51" s="70"/>
      <c r="I51" s="70"/>
      <c r="J51" s="70"/>
      <c r="K51" s="70"/>
      <c r="Q51" s="13"/>
      <c r="R51" s="13"/>
      <c r="S51" s="13"/>
      <c r="T51" s="13"/>
      <c r="U51" s="13"/>
      <c r="V51" s="13"/>
    </row>
    <row r="52" spans="2:22" x14ac:dyDescent="0.25">
      <c r="B52" s="69"/>
      <c r="C52" s="69"/>
      <c r="D52" s="69"/>
      <c r="E52" s="69"/>
      <c r="F52" s="69"/>
      <c r="G52" s="70"/>
      <c r="H52" s="70"/>
      <c r="I52" s="70"/>
      <c r="J52" s="70"/>
      <c r="K52" s="70"/>
    </row>
    <row r="53" spans="2:22" x14ac:dyDescent="0.25">
      <c r="B53" s="70"/>
      <c r="C53" s="70"/>
      <c r="D53" s="70"/>
      <c r="E53" s="70"/>
      <c r="F53" s="70"/>
      <c r="G53" s="70"/>
      <c r="H53" s="70"/>
      <c r="I53" s="70"/>
      <c r="J53" s="70"/>
      <c r="K53" s="70"/>
    </row>
    <row r="54" spans="2:22" x14ac:dyDescent="0.25">
      <c r="K54" s="70"/>
    </row>
    <row r="55" spans="2:22" x14ac:dyDescent="0.25">
      <c r="K55" s="70"/>
    </row>
    <row r="56" spans="2:22" hidden="1" x14ac:dyDescent="0.25"/>
  </sheetData>
  <sheetProtection algorithmName="SHA-512" hashValue="nVUVSI+6XsvWOfBtVgFn4viaIkZp/Nb6lOXnQNfiNK283kJVR9qfAMTfGqpEUDp+7fVi+2sqZMiVYQORKII7Cw==" saltValue="d1mf3XwA6JzHCPkqTyOGDQ==" spinCount="100000" sheet="1" objects="1" scenarios="1"/>
  <mergeCells count="11">
    <mergeCell ref="B10:H10"/>
    <mergeCell ref="C2:E2"/>
    <mergeCell ref="C3:E3"/>
    <mergeCell ref="C4:E4"/>
    <mergeCell ref="B8:J8"/>
    <mergeCell ref="B9:H9"/>
    <mergeCell ref="B11:H11"/>
    <mergeCell ref="B12:E12"/>
    <mergeCell ref="B13:E13"/>
    <mergeCell ref="B38:H38"/>
    <mergeCell ref="B40:I40"/>
  </mergeCells>
  <conditionalFormatting sqref="E18:E37">
    <cfRule type="expression" dxfId="51" priority="4">
      <formula>$D18&gt;0</formula>
    </cfRule>
  </conditionalFormatting>
  <conditionalFormatting sqref="F18">
    <cfRule type="expression" dxfId="50" priority="3">
      <formula>$E18="Yes"</formula>
    </cfRule>
  </conditionalFormatting>
  <conditionalFormatting sqref="F19:F37">
    <cfRule type="expression" dxfId="49" priority="2">
      <formula>$E19="Yes"</formula>
    </cfRule>
  </conditionalFormatting>
  <conditionalFormatting sqref="H18:H37">
    <cfRule type="expression" dxfId="48" priority="5">
      <formula>$G18="To apportion GST claim"</formula>
    </cfRule>
  </conditionalFormatting>
  <conditionalFormatting sqref="I18:I37">
    <cfRule type="expression" dxfId="47" priority="6">
      <formula>$G18="To apportion GST claim"</formula>
    </cfRule>
  </conditionalFormatting>
  <conditionalFormatting sqref="G18:G37">
    <cfRule type="expression" dxfId="46" priority="1">
      <formula>$O17="No"</formula>
    </cfRule>
  </conditionalFormatting>
  <dataValidations count="7">
    <dataValidation allowBlank="1" showInputMessage="1" showErrorMessage="1" prompt="# Refer to the formula above for the input tax allowable" sqref="J17"/>
    <dataValidation type="decimal" operator="greaterThanOrEqual" allowBlank="1" showInputMessage="1" showErrorMessage="1" sqref="C18:C37">
      <formula1>0</formula1>
    </dataValidation>
    <dataValidation allowBlank="1" showInputMessage="1" showErrorMessage="1" prompt="The date when the immovable property is made available to you (e.g. date when temporary occupation permit is issued)_x000a_" sqref="I17"/>
    <dataValidation type="list" allowBlank="1" showInputMessage="1" showErrorMessage="1" sqref="E18:E37">
      <formula1>$N$9:$N$11</formula1>
    </dataValidation>
    <dataValidation type="list" allowBlank="1" showInputMessage="1" showErrorMessage="1" sqref="F18:F37">
      <formula1>$O$9:$O$12</formula1>
    </dataValidation>
    <dataValidation type="whole" operator="greaterThanOrEqual" allowBlank="1" showInputMessage="1" showErrorMessage="1" sqref="J18:J37">
      <formula1>0</formula1>
    </dataValidation>
    <dataValidation type="custom" operator="greaterThanOrEqual" allowBlank="1" showInputMessage="1" showErrorMessage="1" error="The goods are acquired within 6 months from_x000a_ GST registration. Please use other apportionment formula." sqref="D18:D37">
      <formula1>O17="No"</formula1>
    </dataValidation>
  </dataValidations>
  <pageMargins left="0.7" right="0.7" top="0.75" bottom="0.75" header="0.3" footer="0.3"/>
  <pageSetup paperSize="9" scale="29" orientation="landscape" horizontalDpi="4294967294" verticalDpi="4294967294"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vt:i4>
      </vt:variant>
    </vt:vector>
  </HeadingPairs>
  <TitlesOfParts>
    <vt:vector size="21" baseType="lpstr">
      <vt:lpstr>1.Introduction</vt:lpstr>
      <vt:lpstr>2.Declaration</vt:lpstr>
      <vt:lpstr>2.Declaration (2)</vt:lpstr>
      <vt:lpstr>3.Main Menu</vt:lpstr>
      <vt:lpstr>4.Goods within 6 months</vt:lpstr>
      <vt:lpstr>5a.Consumables &amp; Trading Stocks</vt:lpstr>
      <vt:lpstr>5b.Raw Materials</vt:lpstr>
      <vt:lpstr>5c.Movable Property</vt:lpstr>
      <vt:lpstr>5d.Non-Residential Property</vt:lpstr>
      <vt:lpstr>5e.Building Fixtures</vt:lpstr>
      <vt:lpstr>6.Renovation</vt:lpstr>
      <vt:lpstr>7.Construction</vt:lpstr>
      <vt:lpstr>8a.Services</vt:lpstr>
      <vt:lpstr>8b.Service Apportionment</vt:lpstr>
      <vt:lpstr>ProxyA</vt:lpstr>
      <vt:lpstr>ProxyB</vt:lpstr>
      <vt:lpstr>ProxyC</vt:lpstr>
      <vt:lpstr>9.Property Rental &amp; Utilities</vt:lpstr>
      <vt:lpstr>10.Summary of Claims</vt:lpstr>
      <vt:lpstr>'1.Introduction'!Print_Area</vt:lpstr>
      <vt:lpstr>'10.Summary of Claims'!Print_Area</vt:lpstr>
    </vt:vector>
  </TitlesOfParts>
  <Company>WOG 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 How TAN (IRAS)</dc:creator>
  <cp:lastModifiedBy>Jia Hua LEE (IRAS)</cp:lastModifiedBy>
  <cp:lastPrinted>2017-05-16T10:23:43Z</cp:lastPrinted>
  <dcterms:created xsi:type="dcterms:W3CDTF">2017-04-03T15:57:00Z</dcterms:created>
  <dcterms:modified xsi:type="dcterms:W3CDTF">2017-07-11T01:10:55Z</dcterms:modified>
</cp:coreProperties>
</file>