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JAN" sheetId="1" r:id="rId1"/>
    <sheet name="FEB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2"/>
  <c r="F11"/>
  <c r="F12"/>
  <c r="F13"/>
  <c r="F14"/>
  <c r="F15"/>
  <c r="F16"/>
  <c r="F17"/>
  <c r="F18"/>
  <c r="F20"/>
  <c r="F21"/>
  <c r="AA33" l="1"/>
  <c r="AA32"/>
  <c r="X23" l="1"/>
  <c r="X24"/>
  <c r="X25"/>
  <c r="X26"/>
  <c r="X18"/>
  <c r="X19"/>
  <c r="S14" l="1"/>
  <c r="AB11"/>
  <c r="AB10"/>
  <c r="AB12"/>
  <c r="AB13"/>
  <c r="AB14"/>
  <c r="AB15"/>
  <c r="AB16"/>
  <c r="AB17"/>
  <c r="AB18"/>
  <c r="AB19"/>
  <c r="AB20"/>
  <c r="AB21"/>
  <c r="AB22"/>
  <c r="AB23"/>
  <c r="AB26"/>
  <c r="AB27"/>
  <c r="AB28"/>
  <c r="AB29"/>
  <c r="AB30"/>
  <c r="AB31"/>
  <c r="AB32"/>
  <c r="AB33"/>
  <c r="AB7"/>
  <c r="AB8"/>
  <c r="AB9"/>
  <c r="AB6"/>
  <c r="AB6" i="1"/>
  <c r="AB7"/>
  <c r="X6" i="2"/>
  <c r="H14"/>
  <c r="X27"/>
  <c r="X28"/>
  <c r="X29"/>
  <c r="X30"/>
  <c r="X31"/>
  <c r="X32"/>
  <c r="X33"/>
  <c r="J34"/>
  <c r="I34"/>
  <c r="J46" l="1"/>
  <c r="I46"/>
  <c r="E46"/>
  <c r="AC34"/>
  <c r="Z34"/>
  <c r="Y34"/>
  <c r="V34"/>
  <c r="U34"/>
  <c r="T34"/>
  <c r="K45" s="1"/>
  <c r="L45" s="1"/>
  <c r="Q34"/>
  <c r="N34"/>
  <c r="G34"/>
  <c r="K41" s="1"/>
  <c r="L41" s="1"/>
  <c r="E34"/>
  <c r="D34"/>
  <c r="K40" s="1"/>
  <c r="R33"/>
  <c r="S33" s="1"/>
  <c r="O33"/>
  <c r="P33" s="1"/>
  <c r="L33"/>
  <c r="K33"/>
  <c r="H33"/>
  <c r="F33"/>
  <c r="R32"/>
  <c r="S32" s="1"/>
  <c r="O32"/>
  <c r="P32" s="1"/>
  <c r="L32"/>
  <c r="K32"/>
  <c r="H32"/>
  <c r="F32"/>
  <c r="R31"/>
  <c r="S31" s="1"/>
  <c r="O31"/>
  <c r="P31" s="1"/>
  <c r="L31"/>
  <c r="K31"/>
  <c r="H31"/>
  <c r="F31"/>
  <c r="R30"/>
  <c r="S30" s="1"/>
  <c r="O30"/>
  <c r="P30" s="1"/>
  <c r="L30"/>
  <c r="K30"/>
  <c r="H30"/>
  <c r="F30"/>
  <c r="R29"/>
  <c r="S29" s="1"/>
  <c r="O29"/>
  <c r="P29" s="1"/>
  <c r="L29"/>
  <c r="K29"/>
  <c r="H29"/>
  <c r="F29"/>
  <c r="R28"/>
  <c r="S28" s="1"/>
  <c r="O28"/>
  <c r="P28" s="1"/>
  <c r="L28"/>
  <c r="K28"/>
  <c r="H28"/>
  <c r="F28"/>
  <c r="R27"/>
  <c r="S27" s="1"/>
  <c r="O27"/>
  <c r="P27" s="1"/>
  <c r="L27"/>
  <c r="K27"/>
  <c r="H27"/>
  <c r="F27"/>
  <c r="R26"/>
  <c r="S26" s="1"/>
  <c r="O26"/>
  <c r="P26" s="1"/>
  <c r="L26"/>
  <c r="K26"/>
  <c r="H26"/>
  <c r="F26"/>
  <c r="R25"/>
  <c r="S25" s="1"/>
  <c r="O25"/>
  <c r="P25" s="1"/>
  <c r="L25"/>
  <c r="K25"/>
  <c r="H25"/>
  <c r="F25"/>
  <c r="R24"/>
  <c r="S24" s="1"/>
  <c r="O24"/>
  <c r="P24" s="1"/>
  <c r="L24"/>
  <c r="K24"/>
  <c r="H24"/>
  <c r="F24"/>
  <c r="R23"/>
  <c r="S23" s="1"/>
  <c r="O23"/>
  <c r="P23" s="1"/>
  <c r="L23"/>
  <c r="K23"/>
  <c r="H23"/>
  <c r="F23"/>
  <c r="X22"/>
  <c r="R22"/>
  <c r="S22" s="1"/>
  <c r="O22"/>
  <c r="P22" s="1"/>
  <c r="L22"/>
  <c r="K22"/>
  <c r="H22"/>
  <c r="F22"/>
  <c r="X21"/>
  <c r="R21"/>
  <c r="S21" s="1"/>
  <c r="O21"/>
  <c r="P21" s="1"/>
  <c r="L21"/>
  <c r="K21"/>
  <c r="H21"/>
  <c r="X20"/>
  <c r="R20"/>
  <c r="S20" s="1"/>
  <c r="O20"/>
  <c r="P20" s="1"/>
  <c r="L20"/>
  <c r="K20"/>
  <c r="H20"/>
  <c r="R19"/>
  <c r="S19" s="1"/>
  <c r="O19"/>
  <c r="P19" s="1"/>
  <c r="L19"/>
  <c r="K19"/>
  <c r="H19"/>
  <c r="R18"/>
  <c r="S18" s="1"/>
  <c r="O18"/>
  <c r="P18" s="1"/>
  <c r="L18"/>
  <c r="K18"/>
  <c r="H18"/>
  <c r="X17"/>
  <c r="R17"/>
  <c r="S17" s="1"/>
  <c r="O17"/>
  <c r="P17" s="1"/>
  <c r="L17"/>
  <c r="K17"/>
  <c r="H17"/>
  <c r="X16"/>
  <c r="R16"/>
  <c r="S16" s="1"/>
  <c r="O16"/>
  <c r="P16" s="1"/>
  <c r="L16"/>
  <c r="K16"/>
  <c r="H16"/>
  <c r="X15"/>
  <c r="R15"/>
  <c r="S15" s="1"/>
  <c r="O15"/>
  <c r="P15" s="1"/>
  <c r="L15"/>
  <c r="K15"/>
  <c r="H15"/>
  <c r="X14"/>
  <c r="R14"/>
  <c r="O14"/>
  <c r="P14" s="1"/>
  <c r="L14"/>
  <c r="K14"/>
  <c r="X13"/>
  <c r="R13"/>
  <c r="S13" s="1"/>
  <c r="O13"/>
  <c r="P13" s="1"/>
  <c r="L13"/>
  <c r="K13"/>
  <c r="H13"/>
  <c r="X12"/>
  <c r="R12"/>
  <c r="S12" s="1"/>
  <c r="O12"/>
  <c r="P12" s="1"/>
  <c r="L12"/>
  <c r="K12"/>
  <c r="H12"/>
  <c r="X11"/>
  <c r="R11"/>
  <c r="S11" s="1"/>
  <c r="O11"/>
  <c r="P11" s="1"/>
  <c r="L11"/>
  <c r="K11"/>
  <c r="H11"/>
  <c r="X10"/>
  <c r="R10"/>
  <c r="S10" s="1"/>
  <c r="O10"/>
  <c r="P10" s="1"/>
  <c r="L10"/>
  <c r="K10"/>
  <c r="H10"/>
  <c r="F10"/>
  <c r="X9"/>
  <c r="R9"/>
  <c r="S9" s="1"/>
  <c r="O9"/>
  <c r="P9" s="1"/>
  <c r="L9"/>
  <c r="K9"/>
  <c r="H9"/>
  <c r="F9"/>
  <c r="X8"/>
  <c r="R8"/>
  <c r="S8" s="1"/>
  <c r="O8"/>
  <c r="P8" s="1"/>
  <c r="L8"/>
  <c r="K8"/>
  <c r="H8"/>
  <c r="F8"/>
  <c r="X7"/>
  <c r="R7"/>
  <c r="S7" s="1"/>
  <c r="O7"/>
  <c r="P7" s="1"/>
  <c r="L7"/>
  <c r="K7"/>
  <c r="H7"/>
  <c r="F7"/>
  <c r="R6"/>
  <c r="O6"/>
  <c r="P6" s="1"/>
  <c r="K6"/>
  <c r="H6"/>
  <c r="F6"/>
  <c r="M11" l="1"/>
  <c r="M15"/>
  <c r="M13"/>
  <c r="M17"/>
  <c r="M25"/>
  <c r="M27"/>
  <c r="M9"/>
  <c r="M16"/>
  <c r="M19"/>
  <c r="R34"/>
  <c r="M23"/>
  <c r="L6"/>
  <c r="L34" s="1"/>
  <c r="M7"/>
  <c r="M10"/>
  <c r="M18"/>
  <c r="M24"/>
  <c r="M26"/>
  <c r="W34"/>
  <c r="M12"/>
  <c r="M22"/>
  <c r="M28"/>
  <c r="M29"/>
  <c r="M33"/>
  <c r="X34"/>
  <c r="M8"/>
  <c r="M14"/>
  <c r="M20"/>
  <c r="M21"/>
  <c r="M30"/>
  <c r="M31"/>
  <c r="M32"/>
  <c r="S6"/>
  <c r="S34" s="1"/>
  <c r="K44" s="1"/>
  <c r="L44" s="1"/>
  <c r="K34"/>
  <c r="F34"/>
  <c r="L40"/>
  <c r="H34"/>
  <c r="P34"/>
  <c r="K43" s="1"/>
  <c r="L43" s="1"/>
  <c r="O34"/>
  <c r="K36" i="1"/>
  <c r="L36" s="1"/>
  <c r="L35"/>
  <c r="M6" i="2" l="1"/>
  <c r="M34" s="1"/>
  <c r="K42" s="1"/>
  <c r="AA30" i="1"/>
  <c r="AA29"/>
  <c r="L42" i="2" l="1"/>
  <c r="L46" s="1"/>
  <c r="K46"/>
  <c r="AB23" i="1"/>
  <c r="AC37" l="1"/>
  <c r="AA37"/>
  <c r="Z37"/>
  <c r="Y37"/>
  <c r="AB8" l="1"/>
  <c r="AB9"/>
  <c r="AB10"/>
  <c r="AB11"/>
  <c r="AB12"/>
  <c r="AB13"/>
  <c r="AB14"/>
  <c r="AB15"/>
  <c r="AB16"/>
  <c r="AB17"/>
  <c r="AB18"/>
  <c r="AB19"/>
  <c r="AB20"/>
  <c r="AB21"/>
  <c r="AB22"/>
  <c r="AB24"/>
  <c r="AB25"/>
  <c r="AB26"/>
  <c r="AB27"/>
  <c r="AB28"/>
  <c r="AB29"/>
  <c r="AB30"/>
  <c r="AB31"/>
  <c r="AB32"/>
  <c r="AB33"/>
  <c r="AB34"/>
  <c r="AB35"/>
  <c r="AB36"/>
  <c r="AB37"/>
  <c r="E49" l="1"/>
  <c r="J49" l="1"/>
  <c r="I49"/>
  <c r="F36" l="1"/>
  <c r="H36"/>
  <c r="O36"/>
  <c r="P36" s="1"/>
  <c r="R36"/>
  <c r="S36" s="1"/>
  <c r="X36"/>
  <c r="D37"/>
  <c r="E37"/>
  <c r="G37"/>
  <c r="L44" s="1"/>
  <c r="I37"/>
  <c r="J37"/>
  <c r="N37"/>
  <c r="Q37"/>
  <c r="T37"/>
  <c r="L48" s="1"/>
  <c r="U37"/>
  <c r="V37"/>
  <c r="W37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6"/>
  <c r="L6" l="1"/>
  <c r="M6" s="1"/>
  <c r="K37"/>
  <c r="M36"/>
  <c r="L43"/>
  <c r="X6"/>
  <c r="R35"/>
  <c r="S35" s="1"/>
  <c r="O35"/>
  <c r="P35" s="1"/>
  <c r="R34"/>
  <c r="S34" s="1"/>
  <c r="O34"/>
  <c r="P34" s="1"/>
  <c r="R33"/>
  <c r="S33" s="1"/>
  <c r="O33"/>
  <c r="P33" s="1"/>
  <c r="R32"/>
  <c r="S32" s="1"/>
  <c r="O32"/>
  <c r="P32" s="1"/>
  <c r="R31"/>
  <c r="S31" s="1"/>
  <c r="O31"/>
  <c r="P31" s="1"/>
  <c r="R30"/>
  <c r="S30" s="1"/>
  <c r="O30"/>
  <c r="P30" s="1"/>
  <c r="R29"/>
  <c r="S29" s="1"/>
  <c r="O29"/>
  <c r="P29" s="1"/>
  <c r="R28"/>
  <c r="S28" s="1"/>
  <c r="O28"/>
  <c r="P28" s="1"/>
  <c r="R27"/>
  <c r="S27" s="1"/>
  <c r="O27"/>
  <c r="P27" s="1"/>
  <c r="R26"/>
  <c r="S26" s="1"/>
  <c r="O26"/>
  <c r="P26" s="1"/>
  <c r="R25"/>
  <c r="S25" s="1"/>
  <c r="O25"/>
  <c r="P25" s="1"/>
  <c r="R24"/>
  <c r="S24" s="1"/>
  <c r="O24"/>
  <c r="P24" s="1"/>
  <c r="R23"/>
  <c r="S23" s="1"/>
  <c r="O23"/>
  <c r="P23" s="1"/>
  <c r="R22"/>
  <c r="S22" s="1"/>
  <c r="O22"/>
  <c r="P22" s="1"/>
  <c r="R21"/>
  <c r="S21" s="1"/>
  <c r="O21"/>
  <c r="P21" s="1"/>
  <c r="R20"/>
  <c r="S20" s="1"/>
  <c r="O20"/>
  <c r="P20" s="1"/>
  <c r="R19"/>
  <c r="S19" s="1"/>
  <c r="O19"/>
  <c r="P19" s="1"/>
  <c r="R18"/>
  <c r="S18" s="1"/>
  <c r="O18"/>
  <c r="P18" s="1"/>
  <c r="R17"/>
  <c r="S17" s="1"/>
  <c r="O17"/>
  <c r="P17" s="1"/>
  <c r="R16"/>
  <c r="S16" s="1"/>
  <c r="O16"/>
  <c r="P16" s="1"/>
  <c r="R15"/>
  <c r="S15" s="1"/>
  <c r="O15"/>
  <c r="P15" s="1"/>
  <c r="R14"/>
  <c r="S14" s="1"/>
  <c r="O14"/>
  <c r="P14" s="1"/>
  <c r="R13"/>
  <c r="S13" s="1"/>
  <c r="O13"/>
  <c r="P13" s="1"/>
  <c r="R12"/>
  <c r="S12" s="1"/>
  <c r="O12"/>
  <c r="P12" s="1"/>
  <c r="R11"/>
  <c r="S11" s="1"/>
  <c r="O11"/>
  <c r="P11" s="1"/>
  <c r="R10"/>
  <c r="S10" s="1"/>
  <c r="O10"/>
  <c r="P10" s="1"/>
  <c r="R9"/>
  <c r="S9" s="1"/>
  <c r="O9"/>
  <c r="P9" s="1"/>
  <c r="R8"/>
  <c r="S8" s="1"/>
  <c r="O8"/>
  <c r="P8" s="1"/>
  <c r="R7"/>
  <c r="S7" s="1"/>
  <c r="O7"/>
  <c r="P7" s="1"/>
  <c r="X7"/>
  <c r="M35"/>
  <c r="L34"/>
  <c r="M34" s="1"/>
  <c r="L33"/>
  <c r="M33" s="1"/>
  <c r="L32"/>
  <c r="M32" s="1"/>
  <c r="L31"/>
  <c r="M31" s="1"/>
  <c r="L30"/>
  <c r="M30" s="1"/>
  <c r="L29"/>
  <c r="M29" s="1"/>
  <c r="L28"/>
  <c r="M28" s="1"/>
  <c r="L27"/>
  <c r="M27" s="1"/>
  <c r="L26"/>
  <c r="M26" s="1"/>
  <c r="L25"/>
  <c r="M25" s="1"/>
  <c r="L24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R6"/>
  <c r="O6"/>
  <c r="H6"/>
  <c r="F6"/>
  <c r="L37" l="1"/>
  <c r="H37"/>
  <c r="X37"/>
  <c r="R37"/>
  <c r="P6"/>
  <c r="P37" s="1"/>
  <c r="L46" s="1"/>
  <c r="O37"/>
  <c r="F37"/>
  <c r="M37"/>
  <c r="S6"/>
  <c r="S37" s="1"/>
  <c r="L47" s="1"/>
  <c r="L45" l="1"/>
  <c r="L49" s="1"/>
  <c r="K49"/>
  <c r="AA34" i="2"/>
  <c r="AB34" s="1"/>
</calcChain>
</file>

<file path=xl/sharedStrings.xml><?xml version="1.0" encoding="utf-8"?>
<sst xmlns="http://schemas.openxmlformats.org/spreadsheetml/2006/main" count="249" uniqueCount="84">
  <si>
    <t>SALES REPORT FOR THE MONTH OF :</t>
  </si>
  <si>
    <t>NETS</t>
  </si>
  <si>
    <t>VISA</t>
  </si>
  <si>
    <t>AMEX</t>
  </si>
  <si>
    <t>JCB</t>
  </si>
  <si>
    <t>DATE</t>
  </si>
  <si>
    <t>DAY</t>
  </si>
  <si>
    <t>EVENT</t>
  </si>
  <si>
    <t>POS 
CASH AMOUNT INDICATED</t>
  </si>
  <si>
    <t>ACTUAL CASH  VS POS CASH
(nett)</t>
  </si>
  <si>
    <t>NETS
CHARGES
(0.8%)</t>
  </si>
  <si>
    <t>VISA
CHARGES
(3%)</t>
  </si>
  <si>
    <t>AMEX CHARGES (1.9%)</t>
  </si>
  <si>
    <t>JCB
CHARGES
(2%)</t>
  </si>
  <si>
    <t>MON</t>
  </si>
  <si>
    <t>WED</t>
  </si>
  <si>
    <t>FRI</t>
  </si>
  <si>
    <t>SAT</t>
  </si>
  <si>
    <t>SUN</t>
  </si>
  <si>
    <t>TOTALS:</t>
  </si>
  <si>
    <t xml:space="preserve"> (A) CASH AMOUNT DEPOSIT TO BANK</t>
  </si>
  <si>
    <t>(B)  NETS</t>
  </si>
  <si>
    <t>NETT AMOUNT FOR VISA / MC</t>
  </si>
  <si>
    <t>(D) AMEX</t>
  </si>
  <si>
    <t>NETT AMOUNT FOR AMEX</t>
  </si>
  <si>
    <t>(E) JCB</t>
  </si>
  <si>
    <t>NETT
AMOUNT FOR JCB</t>
  </si>
  <si>
    <t>(H)                         SUGAR REDEMPTION</t>
  </si>
  <si>
    <t>(I)               STAFF MEAL COST</t>
  </si>
  <si>
    <t>(A) + (B) + (C) + (D) + (E) + (F) + (G) + (H) + (I) TOTAL GROSS 
SALES BEFORE CHARGES (POS SALES)</t>
  </si>
  <si>
    <t xml:space="preserve"> VISA </t>
  </si>
  <si>
    <t>MASTER</t>
  </si>
  <si>
    <t>TUE</t>
  </si>
  <si>
    <t>(C) TOTAL FR VISA &amp; MASTER</t>
  </si>
  <si>
    <t>For Supervisor's completion:</t>
  </si>
  <si>
    <t>No</t>
  </si>
  <si>
    <t>Period</t>
  </si>
  <si>
    <t>Amount</t>
  </si>
  <si>
    <t>Date</t>
  </si>
  <si>
    <t>TOTAL cash deposits:</t>
  </si>
  <si>
    <t>For Office Use:</t>
  </si>
  <si>
    <t>Reconcilation of Figures with Bank Statement</t>
  </si>
  <si>
    <t>Total Cash Deposit:</t>
  </si>
  <si>
    <t>NETS receivable:</t>
  </si>
  <si>
    <t>VISA/MC receivable:</t>
  </si>
  <si>
    <t>AMEX receivable:</t>
  </si>
  <si>
    <t>JCB receivable:</t>
  </si>
  <si>
    <t>Per Report</t>
  </si>
  <si>
    <t>Bank Stt</t>
  </si>
  <si>
    <t>B/F fr last mth</t>
  </si>
  <si>
    <t>OC Voucher:</t>
  </si>
  <si>
    <t>Total:</t>
  </si>
  <si>
    <t>Diff (B/F to next mth)</t>
  </si>
  <si>
    <t>Record of Cash Sales Deposited in the Month</t>
  </si>
  <si>
    <t>Remarks</t>
  </si>
  <si>
    <t>Bal b/f to next mth:</t>
  </si>
  <si>
    <t>THUR</t>
  </si>
  <si>
    <t>WD/NEW YEAR</t>
  </si>
  <si>
    <t>WE</t>
  </si>
  <si>
    <t>WD</t>
  </si>
  <si>
    <t>GROSS SALES</t>
  </si>
  <si>
    <t>TC</t>
  </si>
  <si>
    <t>AC</t>
  </si>
  <si>
    <t>NETT SALES</t>
  </si>
  <si>
    <t>SVC CHRG</t>
  </si>
  <si>
    <t xml:space="preserve"> </t>
  </si>
  <si>
    <t>TUES</t>
  </si>
  <si>
    <t>REMARKS</t>
  </si>
  <si>
    <t>(F)          VOUCHERS issued by ABC PL</t>
  </si>
  <si>
    <t>(G)         REDEMPTION OF ABC VOUCHERS</t>
  </si>
  <si>
    <t>28/12/17 - 31/12/17</t>
  </si>
  <si>
    <t>01/01/17 - 03/01/17</t>
  </si>
  <si>
    <t>04/01/17 - 10/01/17</t>
  </si>
  <si>
    <t>11/01/17 - 17/01/17</t>
  </si>
  <si>
    <t>18/01/17 - 23/01/17</t>
  </si>
  <si>
    <t>24/01/17 - 29/01/17</t>
  </si>
  <si>
    <t xml:space="preserve"> 30/1-31/1 $0.00</t>
  </si>
  <si>
    <t>30/1/2017-5/2/2017</t>
  </si>
  <si>
    <t>6/2/2017-10/2/2017</t>
  </si>
  <si>
    <t>11/2/2017-16/2/2017</t>
  </si>
  <si>
    <t>17/2/2017-24/2/2017</t>
  </si>
  <si>
    <t>JAN 2020</t>
  </si>
  <si>
    <t>FEB 2020</t>
  </si>
  <si>
    <t>ABC PTE. LTD.</t>
  </si>
</sst>
</file>

<file path=xl/styles.xml><?xml version="1.0" encoding="utf-8"?>
<styleSheet xmlns="http://schemas.openxmlformats.org/spreadsheetml/2006/main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d\-mmm;@"/>
    <numFmt numFmtId="165" formatCode="&quot;$&quot;#,##0.00"/>
    <numFmt numFmtId="166" formatCode="&quot;$&quot;#,##0.00;[Red]&quot;$&quot;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indexed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5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b/>
      <sz val="12"/>
      <color indexed="8"/>
      <name val="Arial"/>
      <family val="2"/>
    </font>
    <font>
      <sz val="11"/>
      <color indexed="10"/>
      <name val="Arial"/>
      <family val="2"/>
    </font>
    <font>
      <b/>
      <i/>
      <sz val="11"/>
      <color indexed="8"/>
      <name val="Arial"/>
      <family val="2"/>
    </font>
    <font>
      <b/>
      <u/>
      <sz val="11"/>
      <color theme="1"/>
      <name val="Arial"/>
      <family val="2"/>
    </font>
    <font>
      <i/>
      <u/>
      <sz val="11"/>
      <color theme="1"/>
      <name val="Arial"/>
      <family val="2"/>
    </font>
    <font>
      <u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6337778862885"/>
        <bgColor indexed="22"/>
      </patternFill>
    </fill>
    <fill>
      <patternFill patternType="solid">
        <fgColor theme="9" tint="0.59996337778862885"/>
        <bgColor indexed="60"/>
      </patternFill>
    </fill>
    <fill>
      <patternFill patternType="solid">
        <fgColor theme="8" tint="0.59996337778862885"/>
        <bgColor indexed="34"/>
      </patternFill>
    </fill>
    <fill>
      <patternFill patternType="solid">
        <fgColor theme="7" tint="0.59996337778862885"/>
        <bgColor indexed="34"/>
      </patternFill>
    </fill>
    <fill>
      <patternFill patternType="solid">
        <fgColor theme="5" tint="0.59996337778862885"/>
        <bgColor indexed="13"/>
      </patternFill>
    </fill>
    <fill>
      <patternFill patternType="solid">
        <fgColor theme="4" tint="0.59996337778862885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theme="9" tint="0.79998168889431442"/>
        <bgColor indexed="49"/>
      </patternFill>
    </fill>
    <fill>
      <patternFill patternType="solid">
        <fgColor theme="9" tint="0.79998168889431442"/>
        <bgColor indexed="22"/>
      </patternFill>
    </fill>
    <fill>
      <patternFill patternType="solid">
        <fgColor theme="6" tint="0.79998168889431442"/>
        <bgColor indexed="3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6" tint="0.79998168889431442"/>
        <bgColor indexed="41"/>
      </patternFill>
    </fill>
    <fill>
      <patternFill patternType="solid">
        <fgColor theme="6" tint="0.79998168889431442"/>
        <bgColor indexed="60"/>
      </patternFill>
    </fill>
    <fill>
      <patternFill patternType="solid">
        <fgColor rgb="FFFFFF66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NumberFormat="1" applyFont="1"/>
    <xf numFmtId="166" fontId="4" fillId="0" borderId="0" xfId="0" applyNumberFormat="1" applyFont="1"/>
    <xf numFmtId="0" fontId="5" fillId="0" borderId="0" xfId="0" applyFont="1"/>
    <xf numFmtId="17" fontId="2" fillId="0" borderId="0" xfId="0" applyNumberFormat="1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8" fillId="8" borderId="5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 wrapText="1"/>
    </xf>
    <xf numFmtId="44" fontId="8" fillId="10" borderId="4" xfId="1" applyNumberFormat="1" applyFont="1" applyFill="1" applyBorder="1" applyAlignment="1" applyProtection="1">
      <alignment horizontal="center" wrapText="1"/>
    </xf>
    <xf numFmtId="44" fontId="8" fillId="23" borderId="4" xfId="1" applyNumberFormat="1" applyFont="1" applyFill="1" applyBorder="1" applyAlignment="1" applyProtection="1">
      <alignment horizontal="center" wrapText="1"/>
    </xf>
    <xf numFmtId="0" fontId="8" fillId="11" borderId="4" xfId="0" applyFont="1" applyFill="1" applyBorder="1" applyAlignment="1">
      <alignment horizontal="center" wrapText="1"/>
    </xf>
    <xf numFmtId="0" fontId="8" fillId="18" borderId="4" xfId="0" applyFont="1" applyFill="1" applyBorder="1" applyAlignment="1">
      <alignment horizontal="center" wrapText="1"/>
    </xf>
    <xf numFmtId="0" fontId="8" fillId="12" borderId="4" xfId="0" applyFont="1" applyFill="1" applyBorder="1" applyAlignment="1">
      <alignment horizontal="center" wrapText="1"/>
    </xf>
    <xf numFmtId="0" fontId="8" fillId="13" borderId="4" xfId="0" applyFont="1" applyFill="1" applyBorder="1" applyAlignment="1">
      <alignment horizontal="center" wrapText="1"/>
    </xf>
    <xf numFmtId="0" fontId="8" fillId="21" borderId="4" xfId="0" applyFont="1" applyFill="1" applyBorder="1" applyAlignment="1">
      <alignment horizontal="center" wrapText="1"/>
    </xf>
    <xf numFmtId="0" fontId="8" fillId="22" borderId="4" xfId="0" applyFont="1" applyFill="1" applyBorder="1" applyAlignment="1">
      <alignment horizontal="center" wrapText="1"/>
    </xf>
    <xf numFmtId="0" fontId="8" fillId="14" borderId="4" xfId="0" applyFont="1" applyFill="1" applyBorder="1" applyAlignment="1">
      <alignment horizontal="center" wrapText="1"/>
    </xf>
    <xf numFmtId="0" fontId="8" fillId="16" borderId="4" xfId="0" applyFont="1" applyFill="1" applyBorder="1" applyAlignment="1">
      <alignment horizontal="center" wrapText="1"/>
    </xf>
    <xf numFmtId="0" fontId="8" fillId="17" borderId="4" xfId="0" applyFont="1" applyFill="1" applyBorder="1" applyAlignment="1">
      <alignment horizontal="center" wrapText="1"/>
    </xf>
    <xf numFmtId="0" fontId="8" fillId="15" borderId="4" xfId="0" applyFont="1" applyFill="1" applyBorder="1" applyAlignment="1">
      <alignment horizontal="center" wrapText="1"/>
    </xf>
    <xf numFmtId="0" fontId="9" fillId="24" borderId="55" xfId="0" applyFont="1" applyFill="1" applyBorder="1" applyAlignment="1">
      <alignment horizontal="center" wrapText="1"/>
    </xf>
    <xf numFmtId="0" fontId="9" fillId="24" borderId="48" xfId="1" applyNumberFormat="1" applyFont="1" applyFill="1" applyBorder="1" applyAlignment="1">
      <alignment horizontal="center" wrapText="1"/>
    </xf>
    <xf numFmtId="166" fontId="9" fillId="24" borderId="48" xfId="1" applyNumberFormat="1" applyFont="1" applyFill="1" applyBorder="1" applyAlignment="1">
      <alignment horizontal="center" wrapText="1"/>
    </xf>
    <xf numFmtId="44" fontId="9" fillId="24" borderId="47" xfId="1" applyNumberFormat="1" applyFont="1" applyFill="1" applyBorder="1" applyAlignment="1">
      <alignment horizont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8" fontId="12" fillId="0" borderId="5" xfId="1" applyNumberFormat="1" applyFont="1" applyFill="1" applyBorder="1" applyAlignment="1">
      <alignment horizontal="center"/>
    </xf>
    <xf numFmtId="8" fontId="12" fillId="0" borderId="4" xfId="1" applyNumberFormat="1" applyFont="1" applyFill="1" applyBorder="1" applyAlignment="1" applyProtection="1">
      <alignment horizontal="center"/>
    </xf>
    <xf numFmtId="8" fontId="10" fillId="19" borderId="4" xfId="1" applyNumberFormat="1" applyFont="1" applyFill="1" applyBorder="1" applyAlignment="1" applyProtection="1">
      <alignment horizontal="center"/>
    </xf>
    <xf numFmtId="8" fontId="12" fillId="19" borderId="4" xfId="1" applyNumberFormat="1" applyFont="1" applyFill="1" applyBorder="1" applyAlignment="1" applyProtection="1">
      <alignment horizontal="center"/>
    </xf>
    <xf numFmtId="8" fontId="13" fillId="19" borderId="4" xfId="1" applyNumberFormat="1" applyFont="1" applyFill="1" applyBorder="1" applyAlignment="1" applyProtection="1">
      <alignment horizontal="center"/>
    </xf>
    <xf numFmtId="8" fontId="10" fillId="0" borderId="4" xfId="1" applyNumberFormat="1" applyFont="1" applyFill="1" applyBorder="1" applyAlignment="1" applyProtection="1">
      <alignment horizontal="center"/>
    </xf>
    <xf numFmtId="8" fontId="10" fillId="0" borderId="45" xfId="1" applyNumberFormat="1" applyFont="1" applyFill="1" applyBorder="1" applyAlignment="1" applyProtection="1">
      <alignment horizontal="center"/>
    </xf>
    <xf numFmtId="165" fontId="10" fillId="0" borderId="48" xfId="1" applyNumberFormat="1" applyFont="1" applyFill="1" applyBorder="1" applyAlignment="1" applyProtection="1">
      <alignment horizontal="center"/>
    </xf>
    <xf numFmtId="0" fontId="10" fillId="0" borderId="48" xfId="1" applyNumberFormat="1" applyFont="1" applyFill="1" applyBorder="1" applyAlignment="1" applyProtection="1">
      <alignment horizontal="center"/>
    </xf>
    <xf numFmtId="166" fontId="11" fillId="0" borderId="48" xfId="0" applyNumberFormat="1" applyFont="1" applyBorder="1" applyAlignment="1">
      <alignment horizontal="center"/>
    </xf>
    <xf numFmtId="165" fontId="11" fillId="0" borderId="47" xfId="0" applyNumberFormat="1" applyFont="1" applyBorder="1" applyAlignment="1">
      <alignment horizontal="center"/>
    </xf>
    <xf numFmtId="0" fontId="4" fillId="0" borderId="50" xfId="0" applyFont="1" applyBorder="1"/>
    <xf numFmtId="0" fontId="11" fillId="0" borderId="48" xfId="0" applyNumberFormat="1" applyFont="1" applyBorder="1" applyAlignment="1">
      <alignment horizontal="center"/>
    </xf>
    <xf numFmtId="0" fontId="4" fillId="0" borderId="48" xfId="0" applyFont="1" applyBorder="1"/>
    <xf numFmtId="0" fontId="4" fillId="0" borderId="9" xfId="0" applyFont="1" applyBorder="1"/>
    <xf numFmtId="0" fontId="14" fillId="0" borderId="49" xfId="0" applyFont="1" applyBorder="1"/>
    <xf numFmtId="165" fontId="5" fillId="20" borderId="5" xfId="1" applyNumberFormat="1" applyFont="1" applyFill="1" applyBorder="1" applyAlignment="1">
      <alignment horizontal="center"/>
    </xf>
    <xf numFmtId="165" fontId="5" fillId="20" borderId="47" xfId="1" applyNumberFormat="1" applyFont="1" applyFill="1" applyBorder="1" applyAlignment="1">
      <alignment horizontal="center"/>
    </xf>
    <xf numFmtId="165" fontId="5" fillId="20" borderId="48" xfId="0" applyNumberFormat="1" applyFont="1" applyFill="1" applyBorder="1" applyAlignment="1">
      <alignment horizontal="center"/>
    </xf>
    <xf numFmtId="0" fontId="5" fillId="20" borderId="48" xfId="0" applyNumberFormat="1" applyFont="1" applyFill="1" applyBorder="1" applyAlignment="1">
      <alignment horizontal="center"/>
    </xf>
    <xf numFmtId="165" fontId="5" fillId="20" borderId="47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4" fillId="0" borderId="0" xfId="0" applyFont="1" applyBorder="1"/>
    <xf numFmtId="44" fontId="16" fillId="0" borderId="0" xfId="1" applyNumberFormat="1" applyFont="1" applyFill="1" applyBorder="1" applyAlignment="1" applyProtection="1"/>
    <xf numFmtId="44" fontId="4" fillId="0" borderId="0" xfId="1" applyNumberFormat="1" applyFont="1" applyFill="1" applyBorder="1" applyAlignment="1" applyProtection="1"/>
    <xf numFmtId="44" fontId="16" fillId="0" borderId="0" xfId="1" applyNumberFormat="1" applyFont="1" applyFill="1" applyBorder="1" applyAlignment="1" applyProtection="1">
      <alignment horizontal="center"/>
    </xf>
    <xf numFmtId="44" fontId="6" fillId="0" borderId="0" xfId="1" applyNumberFormat="1" applyFont="1" applyFill="1" applyBorder="1" applyAlignment="1" applyProtection="1">
      <alignment horizontal="center" wrapText="1"/>
    </xf>
    <xf numFmtId="44" fontId="3" fillId="0" borderId="0" xfId="1" applyNumberFormat="1" applyFont="1" applyFill="1" applyBorder="1" applyAlignment="1" applyProtection="1">
      <alignment horizontal="center" wrapText="1"/>
    </xf>
    <xf numFmtId="44" fontId="17" fillId="0" borderId="0" xfId="1" applyNumberFormat="1" applyFont="1" applyFill="1" applyBorder="1" applyAlignment="1" applyProtection="1">
      <alignment horizontal="center" wrapText="1"/>
    </xf>
    <xf numFmtId="0" fontId="6" fillId="0" borderId="0" xfId="0" applyFont="1" applyAlignment="1">
      <alignment wrapText="1"/>
    </xf>
    <xf numFmtId="0" fontId="16" fillId="0" borderId="0" xfId="0" applyFont="1"/>
    <xf numFmtId="0" fontId="18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19" fillId="0" borderId="14" xfId="0" applyFont="1" applyBorder="1"/>
    <xf numFmtId="0" fontId="4" fillId="0" borderId="15" xfId="0" applyFont="1" applyBorder="1"/>
    <xf numFmtId="0" fontId="20" fillId="0" borderId="14" xfId="0" applyFont="1" applyBorder="1"/>
    <xf numFmtId="0" fontId="20" fillId="0" borderId="0" xfId="0" applyFont="1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4" fillId="0" borderId="14" xfId="0" applyFont="1" applyBorder="1"/>
    <xf numFmtId="0" fontId="2" fillId="0" borderId="24" xfId="0" applyFont="1" applyBorder="1" applyAlignment="1">
      <alignment wrapText="1"/>
    </xf>
    <xf numFmtId="0" fontId="2" fillId="19" borderId="24" xfId="0" applyFont="1" applyFill="1" applyBorder="1" applyAlignment="1">
      <alignment wrapText="1"/>
    </xf>
    <xf numFmtId="2" fontId="2" fillId="19" borderId="24" xfId="0" applyNumberFormat="1" applyFont="1" applyFill="1" applyBorder="1" applyAlignment="1">
      <alignment wrapText="1"/>
    </xf>
    <xf numFmtId="0" fontId="2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16" fontId="4" fillId="0" borderId="40" xfId="0" applyNumberFormat="1" applyFont="1" applyBorder="1" applyAlignment="1">
      <alignment horizontal="center"/>
    </xf>
    <xf numFmtId="0" fontId="4" fillId="0" borderId="40" xfId="0" applyFont="1" applyBorder="1"/>
    <xf numFmtId="165" fontId="4" fillId="0" borderId="41" xfId="0" applyNumberFormat="1" applyFont="1" applyBorder="1" applyAlignment="1">
      <alignment horizontal="center"/>
    </xf>
    <xf numFmtId="0" fontId="4" fillId="0" borderId="34" xfId="0" applyFont="1" applyBorder="1" applyAlignment="1"/>
    <xf numFmtId="0" fontId="4" fillId="0" borderId="35" xfId="0" applyFont="1" applyBorder="1" applyAlignment="1"/>
    <xf numFmtId="165" fontId="4" fillId="0" borderId="28" xfId="0" applyNumberFormat="1" applyFont="1" applyBorder="1" applyAlignment="1">
      <alignment horizontal="center"/>
    </xf>
    <xf numFmtId="165" fontId="4" fillId="19" borderId="28" xfId="0" applyNumberFormat="1" applyFont="1" applyFill="1" applyBorder="1" applyAlignment="1">
      <alignment horizontal="center"/>
    </xf>
    <xf numFmtId="0" fontId="2" fillId="0" borderId="25" xfId="0" applyFont="1" applyBorder="1" applyAlignment="1"/>
    <xf numFmtId="0" fontId="4" fillId="0" borderId="25" xfId="0" applyFont="1" applyBorder="1" applyAlignment="1"/>
    <xf numFmtId="0" fontId="4" fillId="0" borderId="42" xfId="0" applyFont="1" applyBorder="1" applyAlignment="1">
      <alignment horizontal="center"/>
    </xf>
    <xf numFmtId="16" fontId="4" fillId="0" borderId="43" xfId="0" applyNumberFormat="1" applyFont="1" applyBorder="1"/>
    <xf numFmtId="165" fontId="4" fillId="0" borderId="44" xfId="0" applyNumberFormat="1" applyFont="1" applyBorder="1" applyAlignment="1">
      <alignment horizontal="center"/>
    </xf>
    <xf numFmtId="0" fontId="4" fillId="0" borderId="29" xfId="0" applyFont="1" applyBorder="1" applyAlignment="1"/>
    <xf numFmtId="0" fontId="4" fillId="0" borderId="30" xfId="0" applyFont="1" applyBorder="1"/>
    <xf numFmtId="165" fontId="4" fillId="0" borderId="26" xfId="0" applyNumberFormat="1" applyFont="1" applyBorder="1" applyAlignment="1">
      <alignment horizontal="center"/>
    </xf>
    <xf numFmtId="165" fontId="4" fillId="19" borderId="26" xfId="0" applyNumberFormat="1" applyFont="1" applyFill="1" applyBorder="1" applyAlignment="1">
      <alignment horizontal="center"/>
    </xf>
    <xf numFmtId="0" fontId="2" fillId="0" borderId="26" xfId="0" applyFont="1" applyBorder="1" applyAlignment="1"/>
    <xf numFmtId="0" fontId="4" fillId="0" borderId="26" xfId="0" applyFont="1" applyBorder="1" applyAlignment="1"/>
    <xf numFmtId="0" fontId="4" fillId="0" borderId="43" xfId="0" applyFont="1" applyBorder="1"/>
    <xf numFmtId="0" fontId="4" fillId="0" borderId="30" xfId="0" applyFont="1" applyBorder="1" applyAlignment="1"/>
    <xf numFmtId="0" fontId="4" fillId="0" borderId="31" xfId="0" applyFont="1" applyBorder="1" applyAlignment="1"/>
    <xf numFmtId="0" fontId="4" fillId="0" borderId="32" xfId="0" applyFont="1" applyBorder="1" applyAlignment="1"/>
    <xf numFmtId="165" fontId="4" fillId="0" borderId="33" xfId="0" applyNumberFormat="1" applyFont="1" applyBorder="1" applyAlignment="1">
      <alignment horizontal="center"/>
    </xf>
    <xf numFmtId="165" fontId="4" fillId="19" borderId="33" xfId="0" applyNumberFormat="1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0" xfId="0" applyFont="1" applyBorder="1" applyAlignment="1"/>
    <xf numFmtId="165" fontId="4" fillId="0" borderId="15" xfId="0" applyNumberFormat="1" applyFont="1" applyBorder="1" applyAlignment="1">
      <alignment horizontal="center"/>
    </xf>
    <xf numFmtId="0" fontId="4" fillId="0" borderId="20" xfId="0" applyFont="1" applyBorder="1"/>
    <xf numFmtId="0" fontId="4" fillId="0" borderId="19" xfId="0" applyFont="1" applyBorder="1"/>
    <xf numFmtId="165" fontId="4" fillId="0" borderId="23" xfId="0" applyNumberFormat="1" applyFont="1" applyBorder="1" applyAlignment="1">
      <alignment horizontal="center"/>
    </xf>
    <xf numFmtId="165" fontId="4" fillId="19" borderId="23" xfId="0" applyNumberFormat="1" applyFont="1" applyFill="1" applyBorder="1" applyAlignment="1">
      <alignment horizontal="center"/>
    </xf>
    <xf numFmtId="0" fontId="2" fillId="0" borderId="27" xfId="0" applyFont="1" applyBorder="1" applyAlignment="1"/>
    <xf numFmtId="0" fontId="4" fillId="0" borderId="27" xfId="0" applyFont="1" applyBorder="1" applyAlignment="1"/>
    <xf numFmtId="16" fontId="4" fillId="0" borderId="0" xfId="0" applyNumberFormat="1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/>
    <xf numFmtId="0" fontId="4" fillId="0" borderId="14" xfId="0" applyFont="1" applyBorder="1" applyAlignment="1"/>
    <xf numFmtId="0" fontId="4" fillId="0" borderId="0" xfId="0" applyFont="1" applyAlignment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16" fontId="2" fillId="0" borderId="0" xfId="0" quotePrefix="1" applyNumberFormat="1" applyFont="1"/>
    <xf numFmtId="44" fontId="9" fillId="24" borderId="48" xfId="1" applyNumberFormat="1" applyFont="1" applyFill="1" applyBorder="1" applyAlignment="1">
      <alignment horizontal="center" wrapText="1"/>
    </xf>
    <xf numFmtId="165" fontId="11" fillId="0" borderId="48" xfId="0" applyNumberFormat="1" applyFont="1" applyBorder="1" applyAlignment="1">
      <alignment horizontal="center"/>
    </xf>
    <xf numFmtId="8" fontId="10" fillId="19" borderId="10" xfId="1" applyNumberFormat="1" applyFont="1" applyFill="1" applyBorder="1" applyAlignment="1" applyProtection="1">
      <alignment horizontal="center"/>
    </xf>
    <xf numFmtId="8" fontId="12" fillId="19" borderId="10" xfId="1" applyNumberFormat="1" applyFont="1" applyFill="1" applyBorder="1" applyAlignment="1" applyProtection="1">
      <alignment horizontal="center"/>
    </xf>
    <xf numFmtId="8" fontId="13" fillId="19" borderId="10" xfId="1" applyNumberFormat="1" applyFont="1" applyFill="1" applyBorder="1" applyAlignment="1" applyProtection="1">
      <alignment horizontal="center"/>
    </xf>
    <xf numFmtId="8" fontId="10" fillId="0" borderId="46" xfId="1" applyNumberFormat="1" applyFont="1" applyFill="1" applyBorder="1" applyAlignment="1" applyProtection="1">
      <alignment horizontal="center"/>
    </xf>
    <xf numFmtId="165" fontId="4" fillId="20" borderId="0" xfId="0" applyNumberFormat="1" applyFont="1" applyFill="1"/>
    <xf numFmtId="0" fontId="4" fillId="0" borderId="59" xfId="0" applyFont="1" applyBorder="1" applyAlignment="1"/>
    <xf numFmtId="0" fontId="4" fillId="0" borderId="60" xfId="0" applyFont="1" applyBorder="1" applyAlignment="1"/>
    <xf numFmtId="0" fontId="2" fillId="0" borderId="59" xfId="0" applyFont="1" applyBorder="1" applyAlignment="1"/>
    <xf numFmtId="0" fontId="2" fillId="0" borderId="60" xfId="0" applyFont="1" applyBorder="1" applyAlignment="1"/>
    <xf numFmtId="0" fontId="2" fillId="0" borderId="29" xfId="0" applyFont="1" applyBorder="1" applyAlignment="1"/>
    <xf numFmtId="0" fontId="2" fillId="0" borderId="58" xfId="0" applyFont="1" applyBorder="1" applyAlignment="1"/>
    <xf numFmtId="0" fontId="4" fillId="0" borderId="58" xfId="0" applyFont="1" applyBorder="1" applyAlignment="1"/>
    <xf numFmtId="0" fontId="4" fillId="0" borderId="57" xfId="0" applyFont="1" applyBorder="1" applyAlignment="1"/>
    <xf numFmtId="0" fontId="2" fillId="0" borderId="56" xfId="0" applyFont="1" applyBorder="1" applyAlignment="1"/>
    <xf numFmtId="0" fontId="2" fillId="0" borderId="61" xfId="0" applyFont="1" applyBorder="1" applyAlignment="1"/>
    <xf numFmtId="0" fontId="2" fillId="0" borderId="62" xfId="0" applyFont="1" applyBorder="1" applyAlignment="1"/>
    <xf numFmtId="0" fontId="4" fillId="0" borderId="0" xfId="0" applyFont="1" applyBorder="1" applyAlignment="1"/>
    <xf numFmtId="164" fontId="5" fillId="0" borderId="0" xfId="0" applyNumberFormat="1" applyFont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165" fontId="15" fillId="20" borderId="6" xfId="1" applyNumberFormat="1" applyFont="1" applyFill="1" applyBorder="1" applyAlignment="1" applyProtection="1">
      <alignment horizontal="center" wrapText="1"/>
    </xf>
    <xf numFmtId="165" fontId="11" fillId="20" borderId="7" xfId="0" applyNumberFormat="1" applyFont="1" applyFill="1" applyBorder="1" applyAlignment="1">
      <alignment horizontal="center"/>
    </xf>
    <xf numFmtId="165" fontId="11" fillId="20" borderId="8" xfId="0" applyNumberFormat="1" applyFont="1" applyFill="1" applyBorder="1" applyAlignment="1">
      <alignment horizontal="center"/>
    </xf>
    <xf numFmtId="0" fontId="7" fillId="2" borderId="51" xfId="0" applyFont="1" applyFill="1" applyBorder="1" applyAlignment="1">
      <alignment horizontal="center"/>
    </xf>
    <xf numFmtId="0" fontId="7" fillId="2" borderId="52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2"/>
  <sheetViews>
    <sheetView tabSelected="1" zoomScale="70" zoomScaleNormal="70" workbookViewId="0">
      <selection sqref="A1:D1"/>
    </sheetView>
  </sheetViews>
  <sheetFormatPr defaultRowHeight="14.25"/>
  <cols>
    <col min="1" max="1" width="9.5703125" style="3" bestFit="1" customWidth="1"/>
    <col min="2" max="2" width="9.42578125" style="3" bestFit="1" customWidth="1"/>
    <col min="3" max="3" width="17.28515625" style="3" customWidth="1"/>
    <col min="4" max="4" width="13.7109375" style="3" customWidth="1"/>
    <col min="5" max="5" width="12.7109375" style="3" customWidth="1"/>
    <col min="6" max="6" width="11.7109375" style="3" customWidth="1"/>
    <col min="7" max="7" width="13.28515625" style="3" customWidth="1"/>
    <col min="8" max="8" width="10" style="3" customWidth="1"/>
    <col min="9" max="9" width="12.28515625" style="3" customWidth="1"/>
    <col min="10" max="10" width="11.5703125" style="3" customWidth="1"/>
    <col min="11" max="11" width="13.5703125" style="3" customWidth="1"/>
    <col min="12" max="12" width="11.42578125" style="3" customWidth="1"/>
    <col min="13" max="13" width="12.42578125" style="3" bestFit="1" customWidth="1"/>
    <col min="14" max="14" width="12.5703125" style="63" customWidth="1"/>
    <col min="15" max="15" width="9.140625" style="3"/>
    <col min="16" max="16" width="11" style="3" customWidth="1"/>
    <col min="17" max="19" width="9.140625" style="3"/>
    <col min="20" max="20" width="11.5703125" style="3" customWidth="1"/>
    <col min="21" max="22" width="12" style="3" customWidth="1"/>
    <col min="23" max="23" width="12.28515625" style="3" customWidth="1"/>
    <col min="24" max="24" width="13.85546875" style="3" customWidth="1"/>
    <col min="25" max="26" width="11.7109375" style="3" customWidth="1"/>
    <col min="27" max="27" width="7.85546875" style="4" customWidth="1"/>
    <col min="28" max="28" width="9.5703125" style="3" bestFit="1" customWidth="1"/>
    <col min="29" max="29" width="10.28515625" style="3" customWidth="1"/>
    <col min="30" max="16384" width="9.140625" style="3"/>
  </cols>
  <sheetData>
    <row r="1" spans="1:29" ht="15.75">
      <c r="A1" s="142" t="s">
        <v>83</v>
      </c>
      <c r="B1" s="142"/>
      <c r="C1" s="142"/>
      <c r="D1" s="142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9" ht="15.75">
      <c r="A2" s="6" t="s">
        <v>0</v>
      </c>
      <c r="B2" s="1"/>
      <c r="C2" s="1"/>
      <c r="E2" s="122" t="s">
        <v>81</v>
      </c>
      <c r="F2" s="1"/>
      <c r="G2" s="1"/>
      <c r="H2" s="1"/>
      <c r="I2" s="1"/>
      <c r="J2" s="1"/>
      <c r="K2" s="1"/>
      <c r="L2" s="1"/>
      <c r="M2" s="1"/>
      <c r="N2" s="2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9" ht="15.7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9" ht="15">
      <c r="A4" s="8"/>
      <c r="B4" s="8"/>
      <c r="C4" s="8"/>
      <c r="D4" s="149"/>
      <c r="E4" s="150"/>
      <c r="F4" s="151"/>
      <c r="G4" s="152" t="s">
        <v>1</v>
      </c>
      <c r="H4" s="153"/>
      <c r="I4" s="154" t="s">
        <v>2</v>
      </c>
      <c r="J4" s="155"/>
      <c r="K4" s="155"/>
      <c r="L4" s="156"/>
      <c r="M4" s="157"/>
      <c r="N4" s="158" t="s">
        <v>3</v>
      </c>
      <c r="O4" s="159"/>
      <c r="P4" s="160"/>
      <c r="Q4" s="143" t="s">
        <v>4</v>
      </c>
      <c r="R4" s="144"/>
      <c r="S4" s="145"/>
      <c r="T4" s="9"/>
      <c r="U4" s="9"/>
      <c r="V4" s="9"/>
      <c r="W4" s="9"/>
      <c r="X4" s="9"/>
    </row>
    <row r="5" spans="1:29" ht="165">
      <c r="A5" s="10" t="s">
        <v>5</v>
      </c>
      <c r="B5" s="10" t="s">
        <v>6</v>
      </c>
      <c r="C5" s="11" t="s">
        <v>7</v>
      </c>
      <c r="D5" s="12" t="s">
        <v>20</v>
      </c>
      <c r="E5" s="13" t="s">
        <v>8</v>
      </c>
      <c r="F5" s="14" t="s">
        <v>9</v>
      </c>
      <c r="G5" s="15" t="s">
        <v>21</v>
      </c>
      <c r="H5" s="16" t="s">
        <v>10</v>
      </c>
      <c r="I5" s="17" t="s">
        <v>30</v>
      </c>
      <c r="J5" s="17" t="s">
        <v>31</v>
      </c>
      <c r="K5" s="16" t="s">
        <v>33</v>
      </c>
      <c r="L5" s="16" t="s">
        <v>11</v>
      </c>
      <c r="M5" s="16" t="s">
        <v>22</v>
      </c>
      <c r="N5" s="18" t="s">
        <v>23</v>
      </c>
      <c r="O5" s="19" t="s">
        <v>12</v>
      </c>
      <c r="P5" s="20" t="s">
        <v>24</v>
      </c>
      <c r="Q5" s="21" t="s">
        <v>25</v>
      </c>
      <c r="R5" s="20" t="s">
        <v>13</v>
      </c>
      <c r="S5" s="20" t="s">
        <v>26</v>
      </c>
      <c r="T5" s="22" t="s">
        <v>68</v>
      </c>
      <c r="U5" s="22" t="s">
        <v>69</v>
      </c>
      <c r="V5" s="22" t="s">
        <v>27</v>
      </c>
      <c r="W5" s="23" t="s">
        <v>28</v>
      </c>
      <c r="X5" s="24" t="s">
        <v>29</v>
      </c>
      <c r="Y5" s="25" t="s">
        <v>60</v>
      </c>
      <c r="Z5" s="26" t="s">
        <v>63</v>
      </c>
      <c r="AA5" s="26" t="s">
        <v>61</v>
      </c>
      <c r="AB5" s="123" t="s">
        <v>62</v>
      </c>
      <c r="AC5" s="123" t="s">
        <v>64</v>
      </c>
    </row>
    <row r="6" spans="1:29" ht="15.75">
      <c r="A6" s="29">
        <v>42005</v>
      </c>
      <c r="B6" s="30" t="s">
        <v>56</v>
      </c>
      <c r="C6" s="31" t="s">
        <v>57</v>
      </c>
      <c r="D6" s="32">
        <v>0</v>
      </c>
      <c r="E6" s="33">
        <v>0</v>
      </c>
      <c r="F6" s="34">
        <f>D6-E6</f>
        <v>0</v>
      </c>
      <c r="G6" s="33">
        <v>0</v>
      </c>
      <c r="H6" s="34">
        <f t="shared" ref="H6" si="0">G6*0.008</f>
        <v>0</v>
      </c>
      <c r="I6" s="33">
        <v>0</v>
      </c>
      <c r="J6" s="33">
        <v>0</v>
      </c>
      <c r="K6" s="35">
        <f>I6+J6</f>
        <v>0</v>
      </c>
      <c r="L6" s="35">
        <f>K6*0.03</f>
        <v>0</v>
      </c>
      <c r="M6" s="36">
        <f>K6-L6</f>
        <v>0</v>
      </c>
      <c r="N6" s="33">
        <v>0</v>
      </c>
      <c r="O6" s="35">
        <f>N6*0.019</f>
        <v>0</v>
      </c>
      <c r="P6" s="36">
        <f>N6-O6</f>
        <v>0</v>
      </c>
      <c r="Q6" s="33">
        <v>0</v>
      </c>
      <c r="R6" s="35">
        <f>Q6*0.02</f>
        <v>0</v>
      </c>
      <c r="S6" s="36">
        <f>Q6-R6</f>
        <v>0</v>
      </c>
      <c r="T6" s="37">
        <v>0</v>
      </c>
      <c r="U6" s="37">
        <v>0</v>
      </c>
      <c r="V6" s="37">
        <v>0</v>
      </c>
      <c r="W6" s="37">
        <v>0</v>
      </c>
      <c r="X6" s="38">
        <f>+G6+K6+N6+Q6+T6+U6+V6+W6+E6</f>
        <v>0</v>
      </c>
      <c r="Y6" s="39">
        <v>0</v>
      </c>
      <c r="Z6" s="39">
        <v>0</v>
      </c>
      <c r="AA6" s="40">
        <v>1</v>
      </c>
      <c r="AB6" s="124">
        <f>Y6/AA6</f>
        <v>0</v>
      </c>
      <c r="AC6" s="124">
        <v>0</v>
      </c>
    </row>
    <row r="7" spans="1:29" ht="15.75">
      <c r="A7" s="29">
        <v>42006</v>
      </c>
      <c r="B7" s="30" t="s">
        <v>16</v>
      </c>
      <c r="C7" s="31" t="s">
        <v>58</v>
      </c>
      <c r="D7" s="32">
        <v>0</v>
      </c>
      <c r="E7" s="33">
        <v>0</v>
      </c>
      <c r="F7" s="34">
        <f t="shared" ref="F7:F35" si="1">D7-E7</f>
        <v>0</v>
      </c>
      <c r="G7" s="33">
        <v>0</v>
      </c>
      <c r="H7" s="34">
        <f t="shared" ref="H7:H35" si="2">G7*0.008</f>
        <v>0</v>
      </c>
      <c r="I7" s="33">
        <v>0</v>
      </c>
      <c r="J7" s="33">
        <v>0</v>
      </c>
      <c r="K7" s="35">
        <f t="shared" ref="K7:K35" si="3">I7+J7</f>
        <v>0</v>
      </c>
      <c r="L7" s="35">
        <f t="shared" ref="L7:L35" si="4">I7*0.03</f>
        <v>0</v>
      </c>
      <c r="M7" s="36">
        <f t="shared" ref="M7:M35" si="5">K7-L7</f>
        <v>0</v>
      </c>
      <c r="N7" s="33">
        <v>0</v>
      </c>
      <c r="O7" s="35">
        <f t="shared" ref="O7:O35" si="6">N7*0.019</f>
        <v>0</v>
      </c>
      <c r="P7" s="36">
        <f t="shared" ref="P7:P35" si="7">N7-O7</f>
        <v>0</v>
      </c>
      <c r="Q7" s="33">
        <v>0</v>
      </c>
      <c r="R7" s="35">
        <f t="shared" ref="R7:R35" si="8">Q7*0.02</f>
        <v>0</v>
      </c>
      <c r="S7" s="36">
        <f t="shared" ref="S7:S35" si="9">Q7-R7</f>
        <v>0</v>
      </c>
      <c r="T7" s="37">
        <v>0</v>
      </c>
      <c r="U7" s="37">
        <v>0</v>
      </c>
      <c r="V7" s="37">
        <v>0</v>
      </c>
      <c r="W7" s="37">
        <v>0</v>
      </c>
      <c r="X7" s="38">
        <f t="shared" ref="X7:X36" si="10">+G7+I7+N7+Q7+T7+U7+V7+W7+E7</f>
        <v>0</v>
      </c>
      <c r="Y7" s="39">
        <v>0</v>
      </c>
      <c r="Z7" s="39">
        <v>0</v>
      </c>
      <c r="AA7" s="44">
        <v>86</v>
      </c>
      <c r="AB7" s="124">
        <f t="shared" ref="AB7:AB37" si="11">Y7/AA7</f>
        <v>0</v>
      </c>
      <c r="AC7" s="124">
        <v>0</v>
      </c>
    </row>
    <row r="8" spans="1:29" ht="15.75">
      <c r="A8" s="29">
        <v>42007</v>
      </c>
      <c r="B8" s="30" t="s">
        <v>17</v>
      </c>
      <c r="C8" s="31" t="s">
        <v>58</v>
      </c>
      <c r="D8" s="32">
        <v>0</v>
      </c>
      <c r="E8" s="33">
        <v>0</v>
      </c>
      <c r="F8" s="34">
        <f t="shared" si="1"/>
        <v>0</v>
      </c>
      <c r="G8" s="33">
        <v>0</v>
      </c>
      <c r="H8" s="34">
        <f t="shared" si="2"/>
        <v>0</v>
      </c>
      <c r="I8" s="33">
        <v>0</v>
      </c>
      <c r="J8" s="33">
        <v>0</v>
      </c>
      <c r="K8" s="35">
        <f t="shared" si="3"/>
        <v>0</v>
      </c>
      <c r="L8" s="35">
        <f t="shared" si="4"/>
        <v>0</v>
      </c>
      <c r="M8" s="36">
        <f t="shared" si="5"/>
        <v>0</v>
      </c>
      <c r="N8" s="33">
        <v>0</v>
      </c>
      <c r="O8" s="35">
        <f t="shared" si="6"/>
        <v>0</v>
      </c>
      <c r="P8" s="36">
        <f t="shared" si="7"/>
        <v>0</v>
      </c>
      <c r="Q8" s="33">
        <v>0</v>
      </c>
      <c r="R8" s="35">
        <f t="shared" si="8"/>
        <v>0</v>
      </c>
      <c r="S8" s="36">
        <f t="shared" si="9"/>
        <v>0</v>
      </c>
      <c r="T8" s="37">
        <v>0</v>
      </c>
      <c r="U8" s="37">
        <v>0</v>
      </c>
      <c r="V8" s="37">
        <v>0</v>
      </c>
      <c r="W8" s="37">
        <v>0</v>
      </c>
      <c r="X8" s="38">
        <f t="shared" si="10"/>
        <v>0</v>
      </c>
      <c r="Y8" s="39">
        <v>0</v>
      </c>
      <c r="Z8" s="39">
        <v>0</v>
      </c>
      <c r="AA8" s="44">
        <v>110</v>
      </c>
      <c r="AB8" s="124">
        <f t="shared" si="11"/>
        <v>0</v>
      </c>
      <c r="AC8" s="124">
        <v>0</v>
      </c>
    </row>
    <row r="9" spans="1:29" ht="15.75">
      <c r="A9" s="29">
        <v>42008</v>
      </c>
      <c r="B9" s="30" t="s">
        <v>18</v>
      </c>
      <c r="C9" s="31" t="s">
        <v>58</v>
      </c>
      <c r="D9" s="32">
        <v>0</v>
      </c>
      <c r="E9" s="33">
        <v>0</v>
      </c>
      <c r="F9" s="34">
        <f t="shared" si="1"/>
        <v>0</v>
      </c>
      <c r="G9" s="33">
        <v>0</v>
      </c>
      <c r="H9" s="34">
        <f t="shared" si="2"/>
        <v>0</v>
      </c>
      <c r="I9" s="33">
        <v>0</v>
      </c>
      <c r="J9" s="33">
        <v>0</v>
      </c>
      <c r="K9" s="35">
        <f t="shared" si="3"/>
        <v>0</v>
      </c>
      <c r="L9" s="35">
        <f t="shared" si="4"/>
        <v>0</v>
      </c>
      <c r="M9" s="36">
        <f t="shared" si="5"/>
        <v>0</v>
      </c>
      <c r="N9" s="33">
        <v>0</v>
      </c>
      <c r="O9" s="35">
        <f t="shared" si="6"/>
        <v>0</v>
      </c>
      <c r="P9" s="36">
        <f t="shared" si="7"/>
        <v>0</v>
      </c>
      <c r="Q9" s="33">
        <v>0</v>
      </c>
      <c r="R9" s="35">
        <f t="shared" si="8"/>
        <v>0</v>
      </c>
      <c r="S9" s="36">
        <f t="shared" si="9"/>
        <v>0</v>
      </c>
      <c r="T9" s="37">
        <v>0</v>
      </c>
      <c r="U9" s="37">
        <v>0</v>
      </c>
      <c r="V9" s="37">
        <v>0</v>
      </c>
      <c r="W9" s="37">
        <v>0</v>
      </c>
      <c r="X9" s="38">
        <f t="shared" si="10"/>
        <v>0</v>
      </c>
      <c r="Y9" s="39">
        <v>0</v>
      </c>
      <c r="Z9" s="39">
        <v>0</v>
      </c>
      <c r="AA9" s="44">
        <v>70</v>
      </c>
      <c r="AB9" s="124">
        <f t="shared" si="11"/>
        <v>0</v>
      </c>
      <c r="AC9" s="124">
        <v>0</v>
      </c>
    </row>
    <row r="10" spans="1:29" ht="15.75">
      <c r="A10" s="29">
        <v>42009</v>
      </c>
      <c r="B10" s="30" t="s">
        <v>14</v>
      </c>
      <c r="C10" s="31" t="s">
        <v>59</v>
      </c>
      <c r="D10" s="32">
        <v>0</v>
      </c>
      <c r="E10" s="33">
        <v>0</v>
      </c>
      <c r="F10" s="34">
        <f t="shared" si="1"/>
        <v>0</v>
      </c>
      <c r="G10" s="33">
        <v>0</v>
      </c>
      <c r="H10" s="34">
        <f t="shared" si="2"/>
        <v>0</v>
      </c>
      <c r="I10" s="33">
        <v>0</v>
      </c>
      <c r="J10" s="33">
        <v>0</v>
      </c>
      <c r="K10" s="35">
        <f t="shared" si="3"/>
        <v>0</v>
      </c>
      <c r="L10" s="35">
        <f t="shared" si="4"/>
        <v>0</v>
      </c>
      <c r="M10" s="36">
        <f t="shared" si="5"/>
        <v>0</v>
      </c>
      <c r="N10" s="33">
        <v>0</v>
      </c>
      <c r="O10" s="35">
        <f t="shared" si="6"/>
        <v>0</v>
      </c>
      <c r="P10" s="36">
        <f t="shared" si="7"/>
        <v>0</v>
      </c>
      <c r="Q10" s="33">
        <v>0</v>
      </c>
      <c r="R10" s="35">
        <f t="shared" si="8"/>
        <v>0</v>
      </c>
      <c r="S10" s="36">
        <f t="shared" si="9"/>
        <v>0</v>
      </c>
      <c r="T10" s="37">
        <v>0</v>
      </c>
      <c r="U10" s="37">
        <v>0</v>
      </c>
      <c r="V10" s="37">
        <v>0</v>
      </c>
      <c r="W10" s="37">
        <v>0</v>
      </c>
      <c r="X10" s="38">
        <f t="shared" si="10"/>
        <v>0</v>
      </c>
      <c r="Y10" s="39">
        <v>0</v>
      </c>
      <c r="Z10" s="39">
        <v>0</v>
      </c>
      <c r="AA10" s="44">
        <v>39</v>
      </c>
      <c r="AB10" s="124">
        <f t="shared" si="11"/>
        <v>0</v>
      </c>
      <c r="AC10" s="124">
        <v>0</v>
      </c>
    </row>
    <row r="11" spans="1:29" ht="15.75">
      <c r="A11" s="29">
        <v>42010</v>
      </c>
      <c r="B11" s="30" t="s">
        <v>32</v>
      </c>
      <c r="C11" s="31" t="s">
        <v>59</v>
      </c>
      <c r="D11" s="32">
        <v>0</v>
      </c>
      <c r="E11" s="33">
        <v>0</v>
      </c>
      <c r="F11" s="34">
        <f t="shared" si="1"/>
        <v>0</v>
      </c>
      <c r="G11" s="33">
        <v>0</v>
      </c>
      <c r="H11" s="34">
        <f t="shared" si="2"/>
        <v>0</v>
      </c>
      <c r="I11" s="33">
        <v>0</v>
      </c>
      <c r="J11" s="33">
        <v>0</v>
      </c>
      <c r="K11" s="35">
        <f t="shared" si="3"/>
        <v>0</v>
      </c>
      <c r="L11" s="35">
        <f t="shared" si="4"/>
        <v>0</v>
      </c>
      <c r="M11" s="36">
        <f t="shared" si="5"/>
        <v>0</v>
      </c>
      <c r="N11" s="33">
        <v>0</v>
      </c>
      <c r="O11" s="35">
        <f t="shared" si="6"/>
        <v>0</v>
      </c>
      <c r="P11" s="36">
        <f t="shared" si="7"/>
        <v>0</v>
      </c>
      <c r="Q11" s="33">
        <v>0</v>
      </c>
      <c r="R11" s="35">
        <f t="shared" si="8"/>
        <v>0</v>
      </c>
      <c r="S11" s="36">
        <f t="shared" si="9"/>
        <v>0</v>
      </c>
      <c r="T11" s="37">
        <v>0</v>
      </c>
      <c r="U11" s="37">
        <v>0</v>
      </c>
      <c r="V11" s="37">
        <v>0</v>
      </c>
      <c r="W11" s="37">
        <v>0</v>
      </c>
      <c r="X11" s="38">
        <f t="shared" si="10"/>
        <v>0</v>
      </c>
      <c r="Y11" s="39">
        <v>0</v>
      </c>
      <c r="Z11" s="39">
        <v>0</v>
      </c>
      <c r="AA11" s="44">
        <v>44</v>
      </c>
      <c r="AB11" s="124">
        <f t="shared" si="11"/>
        <v>0</v>
      </c>
      <c r="AC11" s="124">
        <v>0</v>
      </c>
    </row>
    <row r="12" spans="1:29" ht="15.75">
      <c r="A12" s="29">
        <v>42011</v>
      </c>
      <c r="B12" s="30" t="s">
        <v>15</v>
      </c>
      <c r="C12" s="31" t="s">
        <v>59</v>
      </c>
      <c r="D12" s="32">
        <v>0</v>
      </c>
      <c r="E12" s="33">
        <v>0</v>
      </c>
      <c r="F12" s="34">
        <f t="shared" si="1"/>
        <v>0</v>
      </c>
      <c r="G12" s="33">
        <v>0</v>
      </c>
      <c r="H12" s="34">
        <f t="shared" si="2"/>
        <v>0</v>
      </c>
      <c r="I12" s="33">
        <v>0</v>
      </c>
      <c r="J12" s="33">
        <v>0</v>
      </c>
      <c r="K12" s="35">
        <f t="shared" si="3"/>
        <v>0</v>
      </c>
      <c r="L12" s="35">
        <f t="shared" si="4"/>
        <v>0</v>
      </c>
      <c r="M12" s="36">
        <f t="shared" si="5"/>
        <v>0</v>
      </c>
      <c r="N12" s="33">
        <v>0</v>
      </c>
      <c r="O12" s="35">
        <f t="shared" si="6"/>
        <v>0</v>
      </c>
      <c r="P12" s="36">
        <f t="shared" si="7"/>
        <v>0</v>
      </c>
      <c r="Q12" s="33">
        <v>0</v>
      </c>
      <c r="R12" s="35">
        <f t="shared" si="8"/>
        <v>0</v>
      </c>
      <c r="S12" s="36">
        <f t="shared" si="9"/>
        <v>0</v>
      </c>
      <c r="T12" s="37">
        <v>0</v>
      </c>
      <c r="U12" s="37">
        <v>0</v>
      </c>
      <c r="V12" s="37">
        <v>0</v>
      </c>
      <c r="W12" s="37">
        <v>0</v>
      </c>
      <c r="X12" s="38">
        <f t="shared" si="10"/>
        <v>0</v>
      </c>
      <c r="Y12" s="39">
        <v>0</v>
      </c>
      <c r="Z12" s="39">
        <v>0</v>
      </c>
      <c r="AA12" s="44">
        <v>33</v>
      </c>
      <c r="AB12" s="124">
        <f t="shared" si="11"/>
        <v>0</v>
      </c>
      <c r="AC12" s="124">
        <v>0</v>
      </c>
    </row>
    <row r="13" spans="1:29" ht="15.75">
      <c r="A13" s="29">
        <v>42012</v>
      </c>
      <c r="B13" s="30" t="s">
        <v>56</v>
      </c>
      <c r="C13" s="31" t="s">
        <v>59</v>
      </c>
      <c r="D13" s="32">
        <v>0</v>
      </c>
      <c r="E13" s="33">
        <v>0</v>
      </c>
      <c r="F13" s="34">
        <f t="shared" si="1"/>
        <v>0</v>
      </c>
      <c r="G13" s="33">
        <v>0</v>
      </c>
      <c r="H13" s="34">
        <f t="shared" si="2"/>
        <v>0</v>
      </c>
      <c r="I13" s="33">
        <v>0</v>
      </c>
      <c r="J13" s="33">
        <v>0</v>
      </c>
      <c r="K13" s="35">
        <f t="shared" si="3"/>
        <v>0</v>
      </c>
      <c r="L13" s="35">
        <f t="shared" si="4"/>
        <v>0</v>
      </c>
      <c r="M13" s="36">
        <f t="shared" si="5"/>
        <v>0</v>
      </c>
      <c r="N13" s="33">
        <v>0</v>
      </c>
      <c r="O13" s="35">
        <f t="shared" si="6"/>
        <v>0</v>
      </c>
      <c r="P13" s="36">
        <f t="shared" si="7"/>
        <v>0</v>
      </c>
      <c r="Q13" s="33">
        <v>0</v>
      </c>
      <c r="R13" s="35">
        <f t="shared" si="8"/>
        <v>0</v>
      </c>
      <c r="S13" s="36">
        <f t="shared" si="9"/>
        <v>0</v>
      </c>
      <c r="T13" s="37">
        <v>0</v>
      </c>
      <c r="U13" s="37">
        <v>0</v>
      </c>
      <c r="V13" s="37">
        <v>0</v>
      </c>
      <c r="W13" s="37">
        <v>0</v>
      </c>
      <c r="X13" s="38">
        <f t="shared" si="10"/>
        <v>0</v>
      </c>
      <c r="Y13" s="39">
        <v>0</v>
      </c>
      <c r="Z13" s="39">
        <v>0</v>
      </c>
      <c r="AA13" s="44">
        <v>54</v>
      </c>
      <c r="AB13" s="124">
        <f t="shared" si="11"/>
        <v>0</v>
      </c>
      <c r="AC13" s="124">
        <v>0</v>
      </c>
    </row>
    <row r="14" spans="1:29" ht="15.75">
      <c r="A14" s="29">
        <v>42013</v>
      </c>
      <c r="B14" s="30" t="s">
        <v>16</v>
      </c>
      <c r="C14" s="31" t="s">
        <v>58</v>
      </c>
      <c r="D14" s="32">
        <v>0</v>
      </c>
      <c r="E14" s="33">
        <v>0</v>
      </c>
      <c r="F14" s="34">
        <f t="shared" si="1"/>
        <v>0</v>
      </c>
      <c r="G14" s="33">
        <v>0</v>
      </c>
      <c r="H14" s="34">
        <f t="shared" si="2"/>
        <v>0</v>
      </c>
      <c r="I14" s="33">
        <v>0</v>
      </c>
      <c r="J14" s="33">
        <v>0</v>
      </c>
      <c r="K14" s="35">
        <f t="shared" si="3"/>
        <v>0</v>
      </c>
      <c r="L14" s="35">
        <f t="shared" si="4"/>
        <v>0</v>
      </c>
      <c r="M14" s="36">
        <f t="shared" si="5"/>
        <v>0</v>
      </c>
      <c r="N14" s="33">
        <v>0</v>
      </c>
      <c r="O14" s="35">
        <f t="shared" si="6"/>
        <v>0</v>
      </c>
      <c r="P14" s="36">
        <f t="shared" si="7"/>
        <v>0</v>
      </c>
      <c r="Q14" s="33">
        <v>0</v>
      </c>
      <c r="R14" s="35">
        <f t="shared" si="8"/>
        <v>0</v>
      </c>
      <c r="S14" s="36">
        <f t="shared" si="9"/>
        <v>0</v>
      </c>
      <c r="T14" s="37">
        <v>0</v>
      </c>
      <c r="U14" s="37">
        <v>0</v>
      </c>
      <c r="V14" s="37">
        <v>0</v>
      </c>
      <c r="W14" s="37">
        <v>0</v>
      </c>
      <c r="X14" s="38">
        <f t="shared" si="10"/>
        <v>0</v>
      </c>
      <c r="Y14" s="39">
        <v>0</v>
      </c>
      <c r="Z14" s="39">
        <v>0</v>
      </c>
      <c r="AA14" s="44">
        <v>67</v>
      </c>
      <c r="AB14" s="124">
        <f t="shared" si="11"/>
        <v>0</v>
      </c>
      <c r="AC14" s="124">
        <v>0</v>
      </c>
    </row>
    <row r="15" spans="1:29" ht="15.75">
      <c r="A15" s="29">
        <v>42014</v>
      </c>
      <c r="B15" s="30" t="s">
        <v>17</v>
      </c>
      <c r="C15" s="31" t="s">
        <v>58</v>
      </c>
      <c r="D15" s="32">
        <v>0</v>
      </c>
      <c r="E15" s="33">
        <v>0</v>
      </c>
      <c r="F15" s="34">
        <f t="shared" si="1"/>
        <v>0</v>
      </c>
      <c r="G15" s="33">
        <v>0</v>
      </c>
      <c r="H15" s="34">
        <f t="shared" si="2"/>
        <v>0</v>
      </c>
      <c r="I15" s="33">
        <v>0</v>
      </c>
      <c r="J15" s="33">
        <v>0</v>
      </c>
      <c r="K15" s="35">
        <f t="shared" si="3"/>
        <v>0</v>
      </c>
      <c r="L15" s="35">
        <f t="shared" si="4"/>
        <v>0</v>
      </c>
      <c r="M15" s="36">
        <f t="shared" si="5"/>
        <v>0</v>
      </c>
      <c r="N15" s="33">
        <v>0</v>
      </c>
      <c r="O15" s="35">
        <f t="shared" si="6"/>
        <v>0</v>
      </c>
      <c r="P15" s="36">
        <f t="shared" si="7"/>
        <v>0</v>
      </c>
      <c r="Q15" s="33">
        <v>0</v>
      </c>
      <c r="R15" s="35">
        <f t="shared" si="8"/>
        <v>0</v>
      </c>
      <c r="S15" s="36">
        <f t="shared" si="9"/>
        <v>0</v>
      </c>
      <c r="T15" s="37">
        <v>0</v>
      </c>
      <c r="U15" s="37">
        <v>0</v>
      </c>
      <c r="V15" s="37">
        <v>0</v>
      </c>
      <c r="W15" s="37">
        <v>0</v>
      </c>
      <c r="X15" s="38">
        <f t="shared" si="10"/>
        <v>0</v>
      </c>
      <c r="Y15" s="39">
        <v>0</v>
      </c>
      <c r="Z15" s="39">
        <v>0</v>
      </c>
      <c r="AA15" s="44">
        <v>93</v>
      </c>
      <c r="AB15" s="124">
        <f t="shared" si="11"/>
        <v>0</v>
      </c>
      <c r="AC15" s="124">
        <v>0</v>
      </c>
    </row>
    <row r="16" spans="1:29" ht="15.75">
      <c r="A16" s="29">
        <v>42015</v>
      </c>
      <c r="B16" s="30" t="s">
        <v>18</v>
      </c>
      <c r="C16" s="31" t="s">
        <v>58</v>
      </c>
      <c r="D16" s="32">
        <v>0</v>
      </c>
      <c r="E16" s="33">
        <v>0</v>
      </c>
      <c r="F16" s="34">
        <f t="shared" si="1"/>
        <v>0</v>
      </c>
      <c r="G16" s="33">
        <v>0</v>
      </c>
      <c r="H16" s="34">
        <f t="shared" si="2"/>
        <v>0</v>
      </c>
      <c r="I16" s="33">
        <v>0</v>
      </c>
      <c r="J16" s="33">
        <v>0</v>
      </c>
      <c r="K16" s="35">
        <f t="shared" si="3"/>
        <v>0</v>
      </c>
      <c r="L16" s="35">
        <f t="shared" si="4"/>
        <v>0</v>
      </c>
      <c r="M16" s="36">
        <f t="shared" si="5"/>
        <v>0</v>
      </c>
      <c r="N16" s="33">
        <v>0</v>
      </c>
      <c r="O16" s="35">
        <f t="shared" si="6"/>
        <v>0</v>
      </c>
      <c r="P16" s="36">
        <f t="shared" si="7"/>
        <v>0</v>
      </c>
      <c r="Q16" s="33">
        <v>0</v>
      </c>
      <c r="R16" s="35">
        <f t="shared" si="8"/>
        <v>0</v>
      </c>
      <c r="S16" s="36">
        <f t="shared" si="9"/>
        <v>0</v>
      </c>
      <c r="T16" s="37">
        <v>0</v>
      </c>
      <c r="U16" s="37">
        <v>0</v>
      </c>
      <c r="V16" s="37">
        <v>0</v>
      </c>
      <c r="W16" s="37">
        <v>0</v>
      </c>
      <c r="X16" s="38">
        <f t="shared" si="10"/>
        <v>0</v>
      </c>
      <c r="Y16" s="39">
        <v>0</v>
      </c>
      <c r="Z16" s="39">
        <v>0</v>
      </c>
      <c r="AA16" s="44">
        <v>80</v>
      </c>
      <c r="AB16" s="124">
        <f t="shared" si="11"/>
        <v>0</v>
      </c>
      <c r="AC16" s="124">
        <v>0</v>
      </c>
    </row>
    <row r="17" spans="1:29" ht="15.75">
      <c r="A17" s="29">
        <v>42016</v>
      </c>
      <c r="B17" s="30" t="s">
        <v>14</v>
      </c>
      <c r="C17" s="31" t="s">
        <v>59</v>
      </c>
      <c r="D17" s="32">
        <v>0</v>
      </c>
      <c r="E17" s="33">
        <v>0</v>
      </c>
      <c r="F17" s="34">
        <f t="shared" si="1"/>
        <v>0</v>
      </c>
      <c r="G17" s="33">
        <v>0</v>
      </c>
      <c r="H17" s="34">
        <f t="shared" si="2"/>
        <v>0</v>
      </c>
      <c r="I17" s="33">
        <v>0</v>
      </c>
      <c r="J17" s="33">
        <v>0</v>
      </c>
      <c r="K17" s="35">
        <f t="shared" si="3"/>
        <v>0</v>
      </c>
      <c r="L17" s="35">
        <f t="shared" si="4"/>
        <v>0</v>
      </c>
      <c r="M17" s="36">
        <f t="shared" si="5"/>
        <v>0</v>
      </c>
      <c r="N17" s="33">
        <v>0</v>
      </c>
      <c r="O17" s="35">
        <f t="shared" si="6"/>
        <v>0</v>
      </c>
      <c r="P17" s="36">
        <f t="shared" si="7"/>
        <v>0</v>
      </c>
      <c r="Q17" s="33">
        <v>0</v>
      </c>
      <c r="R17" s="35">
        <f t="shared" si="8"/>
        <v>0</v>
      </c>
      <c r="S17" s="36">
        <f t="shared" si="9"/>
        <v>0</v>
      </c>
      <c r="T17" s="37">
        <v>0</v>
      </c>
      <c r="U17" s="37">
        <v>0</v>
      </c>
      <c r="V17" s="37">
        <v>0</v>
      </c>
      <c r="W17" s="37">
        <v>0</v>
      </c>
      <c r="X17" s="38">
        <f t="shared" si="10"/>
        <v>0</v>
      </c>
      <c r="Y17" s="39">
        <v>0</v>
      </c>
      <c r="Z17" s="39">
        <v>0</v>
      </c>
      <c r="AA17" s="44">
        <v>46</v>
      </c>
      <c r="AB17" s="124">
        <f t="shared" si="11"/>
        <v>0</v>
      </c>
      <c r="AC17" s="124">
        <v>0</v>
      </c>
    </row>
    <row r="18" spans="1:29" ht="15.75">
      <c r="A18" s="29">
        <v>42017</v>
      </c>
      <c r="B18" s="30" t="s">
        <v>32</v>
      </c>
      <c r="C18" s="31" t="s">
        <v>59</v>
      </c>
      <c r="D18" s="32">
        <v>0</v>
      </c>
      <c r="E18" s="33">
        <v>0</v>
      </c>
      <c r="F18" s="34">
        <f t="shared" si="1"/>
        <v>0</v>
      </c>
      <c r="G18" s="33">
        <v>0</v>
      </c>
      <c r="H18" s="34">
        <f t="shared" si="2"/>
        <v>0</v>
      </c>
      <c r="I18" s="33">
        <v>0</v>
      </c>
      <c r="J18" s="33">
        <v>0</v>
      </c>
      <c r="K18" s="35">
        <f t="shared" si="3"/>
        <v>0</v>
      </c>
      <c r="L18" s="35">
        <f t="shared" si="4"/>
        <v>0</v>
      </c>
      <c r="M18" s="36">
        <f t="shared" si="5"/>
        <v>0</v>
      </c>
      <c r="N18" s="33">
        <v>0</v>
      </c>
      <c r="O18" s="35">
        <f t="shared" si="6"/>
        <v>0</v>
      </c>
      <c r="P18" s="36">
        <f t="shared" si="7"/>
        <v>0</v>
      </c>
      <c r="Q18" s="33">
        <v>0</v>
      </c>
      <c r="R18" s="35">
        <f t="shared" si="8"/>
        <v>0</v>
      </c>
      <c r="S18" s="36">
        <f t="shared" si="9"/>
        <v>0</v>
      </c>
      <c r="T18" s="37">
        <v>0</v>
      </c>
      <c r="U18" s="37">
        <v>0</v>
      </c>
      <c r="V18" s="37">
        <v>0</v>
      </c>
      <c r="W18" s="37">
        <v>0</v>
      </c>
      <c r="X18" s="38">
        <f t="shared" si="10"/>
        <v>0</v>
      </c>
      <c r="Y18" s="39">
        <v>0</v>
      </c>
      <c r="Z18" s="39">
        <v>0</v>
      </c>
      <c r="AA18" s="44">
        <v>27</v>
      </c>
      <c r="AB18" s="124">
        <f t="shared" si="11"/>
        <v>0</v>
      </c>
      <c r="AC18" s="124">
        <v>0</v>
      </c>
    </row>
    <row r="19" spans="1:29" ht="15.75">
      <c r="A19" s="29">
        <v>42018</v>
      </c>
      <c r="B19" s="30" t="s">
        <v>15</v>
      </c>
      <c r="C19" s="31" t="s">
        <v>59</v>
      </c>
      <c r="D19" s="32">
        <v>0</v>
      </c>
      <c r="E19" s="33">
        <v>0</v>
      </c>
      <c r="F19" s="34">
        <f t="shared" si="1"/>
        <v>0</v>
      </c>
      <c r="G19" s="33">
        <v>0</v>
      </c>
      <c r="H19" s="34">
        <f t="shared" si="2"/>
        <v>0</v>
      </c>
      <c r="I19" s="33">
        <v>0</v>
      </c>
      <c r="J19" s="33">
        <v>0</v>
      </c>
      <c r="K19" s="35">
        <f t="shared" si="3"/>
        <v>0</v>
      </c>
      <c r="L19" s="35">
        <f t="shared" si="4"/>
        <v>0</v>
      </c>
      <c r="M19" s="36">
        <f t="shared" si="5"/>
        <v>0</v>
      </c>
      <c r="N19" s="33">
        <v>0</v>
      </c>
      <c r="O19" s="35">
        <f t="shared" si="6"/>
        <v>0</v>
      </c>
      <c r="P19" s="36">
        <f t="shared" si="7"/>
        <v>0</v>
      </c>
      <c r="Q19" s="33">
        <v>0</v>
      </c>
      <c r="R19" s="35">
        <f t="shared" si="8"/>
        <v>0</v>
      </c>
      <c r="S19" s="36">
        <f t="shared" si="9"/>
        <v>0</v>
      </c>
      <c r="T19" s="37">
        <v>0</v>
      </c>
      <c r="U19" s="37">
        <v>0</v>
      </c>
      <c r="V19" s="37">
        <v>0</v>
      </c>
      <c r="W19" s="37">
        <v>0</v>
      </c>
      <c r="X19" s="38">
        <f t="shared" si="10"/>
        <v>0</v>
      </c>
      <c r="Y19" s="39">
        <v>0</v>
      </c>
      <c r="Z19" s="39">
        <v>0</v>
      </c>
      <c r="AA19" s="44">
        <v>44</v>
      </c>
      <c r="AB19" s="124">
        <f t="shared" si="11"/>
        <v>0</v>
      </c>
      <c r="AC19" s="124">
        <v>0</v>
      </c>
    </row>
    <row r="20" spans="1:29" ht="15.75">
      <c r="A20" s="29">
        <v>42019</v>
      </c>
      <c r="B20" s="30" t="s">
        <v>56</v>
      </c>
      <c r="C20" s="31" t="s">
        <v>59</v>
      </c>
      <c r="D20" s="32">
        <v>0</v>
      </c>
      <c r="E20" s="33">
        <v>0</v>
      </c>
      <c r="F20" s="34">
        <f t="shared" si="1"/>
        <v>0</v>
      </c>
      <c r="G20" s="33">
        <v>0</v>
      </c>
      <c r="H20" s="34">
        <f t="shared" si="2"/>
        <v>0</v>
      </c>
      <c r="I20" s="33">
        <v>0</v>
      </c>
      <c r="J20" s="33">
        <v>0</v>
      </c>
      <c r="K20" s="35">
        <f t="shared" si="3"/>
        <v>0</v>
      </c>
      <c r="L20" s="35">
        <f t="shared" si="4"/>
        <v>0</v>
      </c>
      <c r="M20" s="36">
        <f t="shared" si="5"/>
        <v>0</v>
      </c>
      <c r="N20" s="33">
        <v>0</v>
      </c>
      <c r="O20" s="35">
        <f t="shared" si="6"/>
        <v>0</v>
      </c>
      <c r="P20" s="36">
        <f t="shared" si="7"/>
        <v>0</v>
      </c>
      <c r="Q20" s="33">
        <v>0</v>
      </c>
      <c r="R20" s="35">
        <f t="shared" si="8"/>
        <v>0</v>
      </c>
      <c r="S20" s="36">
        <f t="shared" si="9"/>
        <v>0</v>
      </c>
      <c r="T20" s="37">
        <v>0</v>
      </c>
      <c r="U20" s="37">
        <v>0</v>
      </c>
      <c r="V20" s="37">
        <v>0</v>
      </c>
      <c r="W20" s="37">
        <v>0</v>
      </c>
      <c r="X20" s="38">
        <f t="shared" si="10"/>
        <v>0</v>
      </c>
      <c r="Y20" s="39">
        <v>0</v>
      </c>
      <c r="Z20" s="39">
        <v>0</v>
      </c>
      <c r="AA20" s="44">
        <v>43</v>
      </c>
      <c r="AB20" s="124">
        <f t="shared" si="11"/>
        <v>0</v>
      </c>
      <c r="AC20" s="124">
        <v>0</v>
      </c>
    </row>
    <row r="21" spans="1:29" ht="15.75">
      <c r="A21" s="29">
        <v>42020</v>
      </c>
      <c r="B21" s="30" t="s">
        <v>16</v>
      </c>
      <c r="C21" s="31" t="s">
        <v>58</v>
      </c>
      <c r="D21" s="32">
        <v>0</v>
      </c>
      <c r="E21" s="33">
        <v>0</v>
      </c>
      <c r="F21" s="34">
        <f t="shared" si="1"/>
        <v>0</v>
      </c>
      <c r="G21" s="33">
        <v>0</v>
      </c>
      <c r="H21" s="34">
        <f t="shared" si="2"/>
        <v>0</v>
      </c>
      <c r="I21" s="33">
        <v>0</v>
      </c>
      <c r="J21" s="33">
        <v>0</v>
      </c>
      <c r="K21" s="35">
        <f t="shared" si="3"/>
        <v>0</v>
      </c>
      <c r="L21" s="35">
        <f t="shared" si="4"/>
        <v>0</v>
      </c>
      <c r="M21" s="36">
        <f t="shared" si="5"/>
        <v>0</v>
      </c>
      <c r="N21" s="33">
        <v>0</v>
      </c>
      <c r="O21" s="35">
        <f t="shared" si="6"/>
        <v>0</v>
      </c>
      <c r="P21" s="36">
        <f t="shared" si="7"/>
        <v>0</v>
      </c>
      <c r="Q21" s="33">
        <v>0</v>
      </c>
      <c r="R21" s="35">
        <f t="shared" si="8"/>
        <v>0</v>
      </c>
      <c r="S21" s="36">
        <f t="shared" si="9"/>
        <v>0</v>
      </c>
      <c r="T21" s="37">
        <v>0</v>
      </c>
      <c r="U21" s="37">
        <v>0</v>
      </c>
      <c r="V21" s="37">
        <v>0</v>
      </c>
      <c r="W21" s="37">
        <v>0</v>
      </c>
      <c r="X21" s="38">
        <f t="shared" si="10"/>
        <v>0</v>
      </c>
      <c r="Y21" s="39">
        <v>0</v>
      </c>
      <c r="Z21" s="39">
        <v>0</v>
      </c>
      <c r="AA21" s="44">
        <v>64</v>
      </c>
      <c r="AB21" s="124">
        <f t="shared" si="11"/>
        <v>0</v>
      </c>
      <c r="AC21" s="124">
        <v>0</v>
      </c>
    </row>
    <row r="22" spans="1:29" ht="15.75">
      <c r="A22" s="29">
        <v>42021</v>
      </c>
      <c r="B22" s="30" t="s">
        <v>17</v>
      </c>
      <c r="C22" s="31" t="s">
        <v>58</v>
      </c>
      <c r="D22" s="32">
        <v>0</v>
      </c>
      <c r="E22" s="33">
        <v>0</v>
      </c>
      <c r="F22" s="34">
        <f t="shared" si="1"/>
        <v>0</v>
      </c>
      <c r="G22" s="33">
        <v>0</v>
      </c>
      <c r="H22" s="34">
        <f t="shared" si="2"/>
        <v>0</v>
      </c>
      <c r="I22" s="33">
        <v>0</v>
      </c>
      <c r="J22" s="33">
        <v>0</v>
      </c>
      <c r="K22" s="35">
        <f t="shared" si="3"/>
        <v>0</v>
      </c>
      <c r="L22" s="35">
        <f t="shared" si="4"/>
        <v>0</v>
      </c>
      <c r="M22" s="36">
        <f t="shared" si="5"/>
        <v>0</v>
      </c>
      <c r="N22" s="33">
        <v>0</v>
      </c>
      <c r="O22" s="35">
        <f t="shared" si="6"/>
        <v>0</v>
      </c>
      <c r="P22" s="36">
        <f t="shared" si="7"/>
        <v>0</v>
      </c>
      <c r="Q22" s="33">
        <v>0</v>
      </c>
      <c r="R22" s="35">
        <f t="shared" si="8"/>
        <v>0</v>
      </c>
      <c r="S22" s="36">
        <f t="shared" si="9"/>
        <v>0</v>
      </c>
      <c r="T22" s="37">
        <v>0</v>
      </c>
      <c r="U22" s="37">
        <v>0</v>
      </c>
      <c r="V22" s="37">
        <v>0</v>
      </c>
      <c r="W22" s="37">
        <v>0</v>
      </c>
      <c r="X22" s="38">
        <f t="shared" si="10"/>
        <v>0</v>
      </c>
      <c r="Y22" s="39">
        <v>0</v>
      </c>
      <c r="Z22" s="39">
        <v>0</v>
      </c>
      <c r="AA22" s="44">
        <v>103</v>
      </c>
      <c r="AB22" s="124">
        <f t="shared" si="11"/>
        <v>0</v>
      </c>
      <c r="AC22" s="124">
        <v>0</v>
      </c>
    </row>
    <row r="23" spans="1:29" ht="15.75">
      <c r="A23" s="29">
        <v>42022</v>
      </c>
      <c r="B23" s="30" t="s">
        <v>18</v>
      </c>
      <c r="C23" s="31" t="s">
        <v>58</v>
      </c>
      <c r="D23" s="32">
        <v>0</v>
      </c>
      <c r="E23" s="33">
        <v>0</v>
      </c>
      <c r="F23" s="34">
        <f t="shared" si="1"/>
        <v>0</v>
      </c>
      <c r="G23" s="33">
        <v>0</v>
      </c>
      <c r="H23" s="34">
        <f t="shared" si="2"/>
        <v>0</v>
      </c>
      <c r="I23" s="33">
        <v>0</v>
      </c>
      <c r="J23" s="33">
        <v>0</v>
      </c>
      <c r="K23" s="35">
        <f t="shared" si="3"/>
        <v>0</v>
      </c>
      <c r="L23" s="35">
        <f t="shared" si="4"/>
        <v>0</v>
      </c>
      <c r="M23" s="36">
        <f t="shared" si="5"/>
        <v>0</v>
      </c>
      <c r="N23" s="33">
        <v>0</v>
      </c>
      <c r="O23" s="35">
        <f t="shared" si="6"/>
        <v>0</v>
      </c>
      <c r="P23" s="36">
        <f t="shared" si="7"/>
        <v>0</v>
      </c>
      <c r="Q23" s="33">
        <v>0</v>
      </c>
      <c r="R23" s="35">
        <f t="shared" si="8"/>
        <v>0</v>
      </c>
      <c r="S23" s="36">
        <f t="shared" si="9"/>
        <v>0</v>
      </c>
      <c r="T23" s="37">
        <v>0</v>
      </c>
      <c r="U23" s="37">
        <v>0</v>
      </c>
      <c r="V23" s="37">
        <v>0</v>
      </c>
      <c r="W23" s="37">
        <v>0</v>
      </c>
      <c r="X23" s="38">
        <f t="shared" si="10"/>
        <v>0</v>
      </c>
      <c r="Y23" s="39">
        <v>0</v>
      </c>
      <c r="Z23" s="39">
        <v>0</v>
      </c>
      <c r="AA23" s="44">
        <v>73</v>
      </c>
      <c r="AB23" s="124">
        <f t="shared" si="11"/>
        <v>0</v>
      </c>
      <c r="AC23" s="124">
        <v>0</v>
      </c>
    </row>
    <row r="24" spans="1:29" ht="15.75">
      <c r="A24" s="29">
        <v>42023</v>
      </c>
      <c r="B24" s="30" t="s">
        <v>14</v>
      </c>
      <c r="C24" s="31" t="s">
        <v>59</v>
      </c>
      <c r="D24" s="32">
        <v>0</v>
      </c>
      <c r="E24" s="33">
        <v>0</v>
      </c>
      <c r="F24" s="34">
        <f t="shared" si="1"/>
        <v>0</v>
      </c>
      <c r="G24" s="33">
        <v>0</v>
      </c>
      <c r="H24" s="34">
        <f t="shared" si="2"/>
        <v>0</v>
      </c>
      <c r="I24" s="33">
        <v>0</v>
      </c>
      <c r="J24" s="33">
        <v>0</v>
      </c>
      <c r="K24" s="35">
        <f t="shared" si="3"/>
        <v>0</v>
      </c>
      <c r="L24" s="35">
        <f t="shared" si="4"/>
        <v>0</v>
      </c>
      <c r="M24" s="36">
        <f t="shared" si="5"/>
        <v>0</v>
      </c>
      <c r="N24" s="33">
        <v>0</v>
      </c>
      <c r="O24" s="35">
        <f t="shared" si="6"/>
        <v>0</v>
      </c>
      <c r="P24" s="36">
        <f t="shared" si="7"/>
        <v>0</v>
      </c>
      <c r="Q24" s="33">
        <v>0</v>
      </c>
      <c r="R24" s="35">
        <f t="shared" si="8"/>
        <v>0</v>
      </c>
      <c r="S24" s="36">
        <f t="shared" si="9"/>
        <v>0</v>
      </c>
      <c r="T24" s="37">
        <v>0</v>
      </c>
      <c r="U24" s="37">
        <v>0</v>
      </c>
      <c r="V24" s="37">
        <v>0</v>
      </c>
      <c r="W24" s="37">
        <v>0</v>
      </c>
      <c r="X24" s="38">
        <f t="shared" si="10"/>
        <v>0</v>
      </c>
      <c r="Y24" s="39">
        <v>0</v>
      </c>
      <c r="Z24" s="39">
        <v>0</v>
      </c>
      <c r="AA24" s="44">
        <v>30</v>
      </c>
      <c r="AB24" s="124">
        <f t="shared" si="11"/>
        <v>0</v>
      </c>
      <c r="AC24" s="124">
        <v>0</v>
      </c>
    </row>
    <row r="25" spans="1:29" ht="15.75">
      <c r="A25" s="29">
        <v>42024</v>
      </c>
      <c r="B25" s="30" t="s">
        <v>32</v>
      </c>
      <c r="C25" s="31" t="s">
        <v>59</v>
      </c>
      <c r="D25" s="32">
        <v>0</v>
      </c>
      <c r="E25" s="33">
        <v>0</v>
      </c>
      <c r="F25" s="34">
        <f t="shared" si="1"/>
        <v>0</v>
      </c>
      <c r="G25" s="33">
        <v>0</v>
      </c>
      <c r="H25" s="34">
        <f t="shared" si="2"/>
        <v>0</v>
      </c>
      <c r="I25" s="33">
        <v>0</v>
      </c>
      <c r="J25" s="33">
        <v>0</v>
      </c>
      <c r="K25" s="35">
        <f t="shared" si="3"/>
        <v>0</v>
      </c>
      <c r="L25" s="35">
        <f t="shared" si="4"/>
        <v>0</v>
      </c>
      <c r="M25" s="36">
        <f t="shared" si="5"/>
        <v>0</v>
      </c>
      <c r="N25" s="33">
        <v>0</v>
      </c>
      <c r="O25" s="35">
        <f t="shared" si="6"/>
        <v>0</v>
      </c>
      <c r="P25" s="36">
        <f t="shared" si="7"/>
        <v>0</v>
      </c>
      <c r="Q25" s="33">
        <v>0</v>
      </c>
      <c r="R25" s="35">
        <f t="shared" si="8"/>
        <v>0</v>
      </c>
      <c r="S25" s="36">
        <f t="shared" si="9"/>
        <v>0</v>
      </c>
      <c r="T25" s="37">
        <v>0</v>
      </c>
      <c r="U25" s="37">
        <v>0</v>
      </c>
      <c r="V25" s="37">
        <v>0</v>
      </c>
      <c r="W25" s="37">
        <v>0</v>
      </c>
      <c r="X25" s="38">
        <f t="shared" si="10"/>
        <v>0</v>
      </c>
      <c r="Y25" s="39">
        <v>0</v>
      </c>
      <c r="Z25" s="39">
        <v>0</v>
      </c>
      <c r="AA25" s="44">
        <v>35</v>
      </c>
      <c r="AB25" s="124">
        <f t="shared" si="11"/>
        <v>0</v>
      </c>
      <c r="AC25" s="124">
        <v>0</v>
      </c>
    </row>
    <row r="26" spans="1:29" ht="15.75">
      <c r="A26" s="29">
        <v>42025</v>
      </c>
      <c r="B26" s="30" t="s">
        <v>15</v>
      </c>
      <c r="C26" s="31" t="s">
        <v>59</v>
      </c>
      <c r="D26" s="32">
        <v>0</v>
      </c>
      <c r="E26" s="33">
        <v>0</v>
      </c>
      <c r="F26" s="34">
        <f t="shared" si="1"/>
        <v>0</v>
      </c>
      <c r="G26" s="33">
        <v>0</v>
      </c>
      <c r="H26" s="34">
        <f t="shared" si="2"/>
        <v>0</v>
      </c>
      <c r="I26" s="33">
        <v>0</v>
      </c>
      <c r="J26" s="33">
        <v>0</v>
      </c>
      <c r="K26" s="35">
        <f t="shared" si="3"/>
        <v>0</v>
      </c>
      <c r="L26" s="35">
        <f t="shared" si="4"/>
        <v>0</v>
      </c>
      <c r="M26" s="36">
        <f t="shared" si="5"/>
        <v>0</v>
      </c>
      <c r="N26" s="33">
        <v>0</v>
      </c>
      <c r="O26" s="35">
        <f t="shared" si="6"/>
        <v>0</v>
      </c>
      <c r="P26" s="36">
        <f t="shared" si="7"/>
        <v>0</v>
      </c>
      <c r="Q26" s="33">
        <v>0</v>
      </c>
      <c r="R26" s="35">
        <f t="shared" si="8"/>
        <v>0</v>
      </c>
      <c r="S26" s="36">
        <f t="shared" si="9"/>
        <v>0</v>
      </c>
      <c r="T26" s="37">
        <v>0</v>
      </c>
      <c r="U26" s="37">
        <v>0</v>
      </c>
      <c r="V26" s="37">
        <v>0</v>
      </c>
      <c r="W26" s="37">
        <v>0</v>
      </c>
      <c r="X26" s="38">
        <f t="shared" si="10"/>
        <v>0</v>
      </c>
      <c r="Y26" s="39">
        <v>0</v>
      </c>
      <c r="Z26" s="39">
        <v>0</v>
      </c>
      <c r="AA26" s="44">
        <v>36</v>
      </c>
      <c r="AB26" s="124">
        <f t="shared" si="11"/>
        <v>0</v>
      </c>
      <c r="AC26" s="124">
        <v>0</v>
      </c>
    </row>
    <row r="27" spans="1:29" ht="15.75">
      <c r="A27" s="29">
        <v>42026</v>
      </c>
      <c r="B27" s="30" t="s">
        <v>56</v>
      </c>
      <c r="C27" s="31" t="s">
        <v>59</v>
      </c>
      <c r="D27" s="32">
        <v>0</v>
      </c>
      <c r="E27" s="33">
        <v>0</v>
      </c>
      <c r="F27" s="34">
        <f t="shared" si="1"/>
        <v>0</v>
      </c>
      <c r="G27" s="33">
        <v>0</v>
      </c>
      <c r="H27" s="34">
        <f t="shared" si="2"/>
        <v>0</v>
      </c>
      <c r="I27" s="33">
        <v>0</v>
      </c>
      <c r="J27" s="33">
        <v>0</v>
      </c>
      <c r="K27" s="35">
        <f t="shared" si="3"/>
        <v>0</v>
      </c>
      <c r="L27" s="35">
        <f t="shared" si="4"/>
        <v>0</v>
      </c>
      <c r="M27" s="36">
        <f t="shared" si="5"/>
        <v>0</v>
      </c>
      <c r="N27" s="33">
        <v>0</v>
      </c>
      <c r="O27" s="35">
        <f t="shared" si="6"/>
        <v>0</v>
      </c>
      <c r="P27" s="36">
        <f t="shared" si="7"/>
        <v>0</v>
      </c>
      <c r="Q27" s="33">
        <v>0</v>
      </c>
      <c r="R27" s="35">
        <f t="shared" si="8"/>
        <v>0</v>
      </c>
      <c r="S27" s="36">
        <f t="shared" si="9"/>
        <v>0</v>
      </c>
      <c r="T27" s="37">
        <v>0</v>
      </c>
      <c r="U27" s="37">
        <v>0</v>
      </c>
      <c r="V27" s="37">
        <v>0</v>
      </c>
      <c r="W27" s="37">
        <v>0</v>
      </c>
      <c r="X27" s="38">
        <f t="shared" si="10"/>
        <v>0</v>
      </c>
      <c r="Y27" s="39">
        <v>0</v>
      </c>
      <c r="Z27" s="39">
        <v>0</v>
      </c>
      <c r="AA27" s="44">
        <v>31</v>
      </c>
      <c r="AB27" s="124">
        <f t="shared" si="11"/>
        <v>0</v>
      </c>
      <c r="AC27" s="124">
        <v>0</v>
      </c>
    </row>
    <row r="28" spans="1:29" ht="15.75">
      <c r="A28" s="29">
        <v>42027</v>
      </c>
      <c r="B28" s="30" t="s">
        <v>16</v>
      </c>
      <c r="C28" s="31" t="s">
        <v>58</v>
      </c>
      <c r="D28" s="32">
        <v>0</v>
      </c>
      <c r="E28" s="33">
        <v>0</v>
      </c>
      <c r="F28" s="34">
        <f t="shared" si="1"/>
        <v>0</v>
      </c>
      <c r="G28" s="33">
        <v>0</v>
      </c>
      <c r="H28" s="34">
        <f t="shared" si="2"/>
        <v>0</v>
      </c>
      <c r="I28" s="33">
        <v>0</v>
      </c>
      <c r="J28" s="33">
        <v>0</v>
      </c>
      <c r="K28" s="35">
        <f t="shared" si="3"/>
        <v>0</v>
      </c>
      <c r="L28" s="35">
        <f t="shared" si="4"/>
        <v>0</v>
      </c>
      <c r="M28" s="36">
        <f t="shared" si="5"/>
        <v>0</v>
      </c>
      <c r="N28" s="33">
        <v>0</v>
      </c>
      <c r="O28" s="35">
        <f t="shared" si="6"/>
        <v>0</v>
      </c>
      <c r="P28" s="36">
        <f t="shared" si="7"/>
        <v>0</v>
      </c>
      <c r="Q28" s="33">
        <v>0</v>
      </c>
      <c r="R28" s="35">
        <f t="shared" si="8"/>
        <v>0</v>
      </c>
      <c r="S28" s="36">
        <f t="shared" si="9"/>
        <v>0</v>
      </c>
      <c r="T28" s="37">
        <v>0</v>
      </c>
      <c r="U28" s="37">
        <v>0</v>
      </c>
      <c r="V28" s="37">
        <v>0</v>
      </c>
      <c r="W28" s="37">
        <v>0</v>
      </c>
      <c r="X28" s="38">
        <f t="shared" si="10"/>
        <v>0</v>
      </c>
      <c r="Y28" s="39">
        <v>0</v>
      </c>
      <c r="Z28" s="39">
        <v>0</v>
      </c>
      <c r="AA28" s="44">
        <v>81</v>
      </c>
      <c r="AB28" s="124">
        <f t="shared" si="11"/>
        <v>0</v>
      </c>
      <c r="AC28" s="124">
        <v>0</v>
      </c>
    </row>
    <row r="29" spans="1:29" ht="15.75">
      <c r="A29" s="29">
        <v>42028</v>
      </c>
      <c r="B29" s="30" t="s">
        <v>17</v>
      </c>
      <c r="C29" s="31" t="s">
        <v>58</v>
      </c>
      <c r="D29" s="32">
        <v>0</v>
      </c>
      <c r="E29" s="33">
        <v>0</v>
      </c>
      <c r="F29" s="34">
        <f t="shared" si="1"/>
        <v>0</v>
      </c>
      <c r="G29" s="33">
        <v>0</v>
      </c>
      <c r="H29" s="34">
        <f t="shared" si="2"/>
        <v>0</v>
      </c>
      <c r="I29" s="33">
        <v>0</v>
      </c>
      <c r="J29" s="33">
        <v>0</v>
      </c>
      <c r="K29" s="35">
        <f t="shared" si="3"/>
        <v>0</v>
      </c>
      <c r="L29" s="35">
        <f t="shared" si="4"/>
        <v>0</v>
      </c>
      <c r="M29" s="36">
        <f t="shared" si="5"/>
        <v>0</v>
      </c>
      <c r="N29" s="33">
        <v>0</v>
      </c>
      <c r="O29" s="35">
        <f t="shared" si="6"/>
        <v>0</v>
      </c>
      <c r="P29" s="36">
        <f t="shared" si="7"/>
        <v>0</v>
      </c>
      <c r="Q29" s="33">
        <v>0</v>
      </c>
      <c r="R29" s="35">
        <f t="shared" si="8"/>
        <v>0</v>
      </c>
      <c r="S29" s="36">
        <f t="shared" si="9"/>
        <v>0</v>
      </c>
      <c r="T29" s="37">
        <v>0</v>
      </c>
      <c r="U29" s="37">
        <v>0</v>
      </c>
      <c r="V29" s="37">
        <v>0</v>
      </c>
      <c r="W29" s="37">
        <v>0</v>
      </c>
      <c r="X29" s="38">
        <f t="shared" si="10"/>
        <v>0</v>
      </c>
      <c r="Y29" s="39">
        <v>0</v>
      </c>
      <c r="Z29" s="39">
        <v>0</v>
      </c>
      <c r="AA29" s="44">
        <f>39+8+48</f>
        <v>95</v>
      </c>
      <c r="AB29" s="124">
        <f t="shared" si="11"/>
        <v>0</v>
      </c>
      <c r="AC29" s="124">
        <v>0</v>
      </c>
    </row>
    <row r="30" spans="1:29" ht="15.75">
      <c r="A30" s="29">
        <v>42029</v>
      </c>
      <c r="B30" s="30" t="s">
        <v>18</v>
      </c>
      <c r="C30" s="31" t="s">
        <v>58</v>
      </c>
      <c r="D30" s="32">
        <v>0</v>
      </c>
      <c r="E30" s="33">
        <v>0</v>
      </c>
      <c r="F30" s="34">
        <f t="shared" si="1"/>
        <v>0</v>
      </c>
      <c r="G30" s="33">
        <v>0</v>
      </c>
      <c r="H30" s="34">
        <f t="shared" si="2"/>
        <v>0</v>
      </c>
      <c r="I30" s="33">
        <v>0</v>
      </c>
      <c r="J30" s="33">
        <v>0</v>
      </c>
      <c r="K30" s="35">
        <f t="shared" si="3"/>
        <v>0</v>
      </c>
      <c r="L30" s="35">
        <f t="shared" si="4"/>
        <v>0</v>
      </c>
      <c r="M30" s="36">
        <f t="shared" si="5"/>
        <v>0</v>
      </c>
      <c r="N30" s="33">
        <v>0</v>
      </c>
      <c r="O30" s="35">
        <f t="shared" si="6"/>
        <v>0</v>
      </c>
      <c r="P30" s="36">
        <f t="shared" si="7"/>
        <v>0</v>
      </c>
      <c r="Q30" s="33">
        <v>0</v>
      </c>
      <c r="R30" s="35">
        <f t="shared" si="8"/>
        <v>0</v>
      </c>
      <c r="S30" s="36">
        <f t="shared" si="9"/>
        <v>0</v>
      </c>
      <c r="T30" s="37">
        <v>0</v>
      </c>
      <c r="U30" s="37">
        <v>0</v>
      </c>
      <c r="V30" s="37">
        <v>0</v>
      </c>
      <c r="W30" s="37">
        <v>0</v>
      </c>
      <c r="X30" s="38">
        <f t="shared" si="10"/>
        <v>0</v>
      </c>
      <c r="Y30" s="39">
        <v>0</v>
      </c>
      <c r="Z30" s="39">
        <v>0</v>
      </c>
      <c r="AA30" s="44">
        <f>35+9+17</f>
        <v>61</v>
      </c>
      <c r="AB30" s="124">
        <f t="shared" si="11"/>
        <v>0</v>
      </c>
      <c r="AC30" s="124">
        <v>0</v>
      </c>
    </row>
    <row r="31" spans="1:29" ht="15.75">
      <c r="A31" s="29">
        <v>42030</v>
      </c>
      <c r="B31" s="30" t="s">
        <v>14</v>
      </c>
      <c r="C31" s="31" t="s">
        <v>59</v>
      </c>
      <c r="D31" s="32">
        <v>0</v>
      </c>
      <c r="E31" s="33">
        <v>0</v>
      </c>
      <c r="F31" s="34">
        <f t="shared" si="1"/>
        <v>0</v>
      </c>
      <c r="G31" s="33">
        <v>0</v>
      </c>
      <c r="H31" s="34">
        <f t="shared" si="2"/>
        <v>0</v>
      </c>
      <c r="I31" s="33">
        <v>0</v>
      </c>
      <c r="J31" s="33">
        <v>0</v>
      </c>
      <c r="K31" s="35">
        <f t="shared" si="3"/>
        <v>0</v>
      </c>
      <c r="L31" s="35">
        <f t="shared" si="4"/>
        <v>0</v>
      </c>
      <c r="M31" s="36">
        <f t="shared" si="5"/>
        <v>0</v>
      </c>
      <c r="N31" s="33">
        <v>0</v>
      </c>
      <c r="O31" s="35">
        <f t="shared" si="6"/>
        <v>0</v>
      </c>
      <c r="P31" s="36">
        <f t="shared" si="7"/>
        <v>0</v>
      </c>
      <c r="Q31" s="33">
        <v>0</v>
      </c>
      <c r="R31" s="35">
        <f t="shared" si="8"/>
        <v>0</v>
      </c>
      <c r="S31" s="36">
        <f t="shared" si="9"/>
        <v>0</v>
      </c>
      <c r="T31" s="37">
        <v>0</v>
      </c>
      <c r="U31" s="37">
        <v>0</v>
      </c>
      <c r="V31" s="37">
        <v>0</v>
      </c>
      <c r="W31" s="37">
        <v>0</v>
      </c>
      <c r="X31" s="38">
        <f t="shared" si="10"/>
        <v>0</v>
      </c>
      <c r="Y31" s="39">
        <v>0</v>
      </c>
      <c r="Z31" s="39">
        <v>0</v>
      </c>
      <c r="AA31" s="44">
        <v>35</v>
      </c>
      <c r="AB31" s="124">
        <f t="shared" si="11"/>
        <v>0</v>
      </c>
      <c r="AC31" s="124">
        <v>0</v>
      </c>
    </row>
    <row r="32" spans="1:29" ht="15.75">
      <c r="A32" s="29">
        <v>42031</v>
      </c>
      <c r="B32" s="30" t="s">
        <v>32</v>
      </c>
      <c r="C32" s="31" t="s">
        <v>59</v>
      </c>
      <c r="D32" s="32">
        <v>0</v>
      </c>
      <c r="E32" s="33">
        <v>0</v>
      </c>
      <c r="F32" s="34">
        <f t="shared" si="1"/>
        <v>0</v>
      </c>
      <c r="G32" s="33">
        <v>0</v>
      </c>
      <c r="H32" s="34">
        <f t="shared" si="2"/>
        <v>0</v>
      </c>
      <c r="I32" s="33">
        <v>0</v>
      </c>
      <c r="J32" s="33">
        <v>0</v>
      </c>
      <c r="K32" s="35">
        <f t="shared" si="3"/>
        <v>0</v>
      </c>
      <c r="L32" s="35">
        <f t="shared" si="4"/>
        <v>0</v>
      </c>
      <c r="M32" s="36">
        <f t="shared" si="5"/>
        <v>0</v>
      </c>
      <c r="N32" s="33">
        <v>0</v>
      </c>
      <c r="O32" s="35">
        <f t="shared" si="6"/>
        <v>0</v>
      </c>
      <c r="P32" s="36">
        <f t="shared" si="7"/>
        <v>0</v>
      </c>
      <c r="Q32" s="33">
        <v>0</v>
      </c>
      <c r="R32" s="35">
        <f t="shared" si="8"/>
        <v>0</v>
      </c>
      <c r="S32" s="36">
        <f t="shared" si="9"/>
        <v>0</v>
      </c>
      <c r="T32" s="37">
        <v>0</v>
      </c>
      <c r="U32" s="37">
        <v>0</v>
      </c>
      <c r="V32" s="37">
        <v>0</v>
      </c>
      <c r="W32" s="37">
        <v>0</v>
      </c>
      <c r="X32" s="38">
        <f t="shared" si="10"/>
        <v>0</v>
      </c>
      <c r="Y32" s="39">
        <v>0</v>
      </c>
      <c r="Z32" s="39">
        <v>0</v>
      </c>
      <c r="AA32" s="44">
        <v>36</v>
      </c>
      <c r="AB32" s="124">
        <f t="shared" si="11"/>
        <v>0</v>
      </c>
      <c r="AC32" s="124">
        <v>0</v>
      </c>
    </row>
    <row r="33" spans="1:29" ht="15.75">
      <c r="A33" s="29">
        <v>42032</v>
      </c>
      <c r="B33" s="30" t="s">
        <v>15</v>
      </c>
      <c r="C33" s="31" t="s">
        <v>59</v>
      </c>
      <c r="D33" s="32">
        <v>0</v>
      </c>
      <c r="E33" s="33">
        <v>0</v>
      </c>
      <c r="F33" s="34">
        <f t="shared" si="1"/>
        <v>0</v>
      </c>
      <c r="G33" s="33">
        <v>0</v>
      </c>
      <c r="H33" s="34">
        <f t="shared" si="2"/>
        <v>0</v>
      </c>
      <c r="I33" s="33">
        <v>0</v>
      </c>
      <c r="J33" s="33">
        <v>0</v>
      </c>
      <c r="K33" s="35">
        <f t="shared" si="3"/>
        <v>0</v>
      </c>
      <c r="L33" s="35">
        <f t="shared" si="4"/>
        <v>0</v>
      </c>
      <c r="M33" s="36">
        <f t="shared" si="5"/>
        <v>0</v>
      </c>
      <c r="N33" s="33">
        <v>0</v>
      </c>
      <c r="O33" s="35">
        <f t="shared" si="6"/>
        <v>0</v>
      </c>
      <c r="P33" s="36">
        <f t="shared" si="7"/>
        <v>0</v>
      </c>
      <c r="Q33" s="33">
        <v>0</v>
      </c>
      <c r="R33" s="35">
        <f t="shared" si="8"/>
        <v>0</v>
      </c>
      <c r="S33" s="36">
        <f t="shared" si="9"/>
        <v>0</v>
      </c>
      <c r="T33" s="37">
        <v>0</v>
      </c>
      <c r="U33" s="37">
        <v>0</v>
      </c>
      <c r="V33" s="37">
        <v>0</v>
      </c>
      <c r="W33" s="37">
        <v>0</v>
      </c>
      <c r="X33" s="38">
        <f t="shared" si="10"/>
        <v>0</v>
      </c>
      <c r="Y33" s="39">
        <v>0</v>
      </c>
      <c r="Z33" s="39">
        <v>0</v>
      </c>
      <c r="AA33" s="44">
        <v>48</v>
      </c>
      <c r="AB33" s="124">
        <f t="shared" si="11"/>
        <v>0</v>
      </c>
      <c r="AC33" s="124">
        <v>0</v>
      </c>
    </row>
    <row r="34" spans="1:29" ht="15.75">
      <c r="A34" s="29">
        <v>42033</v>
      </c>
      <c r="B34" s="30" t="s">
        <v>56</v>
      </c>
      <c r="C34" s="31" t="s">
        <v>59</v>
      </c>
      <c r="D34" s="32">
        <v>0</v>
      </c>
      <c r="E34" s="33">
        <v>0</v>
      </c>
      <c r="F34" s="34">
        <f t="shared" si="1"/>
        <v>0</v>
      </c>
      <c r="G34" s="33">
        <v>0</v>
      </c>
      <c r="H34" s="34">
        <f t="shared" si="2"/>
        <v>0</v>
      </c>
      <c r="I34" s="33">
        <v>0</v>
      </c>
      <c r="J34" s="33">
        <v>0</v>
      </c>
      <c r="K34" s="35">
        <f t="shared" si="3"/>
        <v>0</v>
      </c>
      <c r="L34" s="35">
        <f t="shared" si="4"/>
        <v>0</v>
      </c>
      <c r="M34" s="36">
        <f t="shared" si="5"/>
        <v>0</v>
      </c>
      <c r="N34" s="33">
        <v>0</v>
      </c>
      <c r="O34" s="35">
        <f t="shared" si="6"/>
        <v>0</v>
      </c>
      <c r="P34" s="36">
        <f t="shared" si="7"/>
        <v>0</v>
      </c>
      <c r="Q34" s="33">
        <v>0</v>
      </c>
      <c r="R34" s="35">
        <f t="shared" si="8"/>
        <v>0</v>
      </c>
      <c r="S34" s="36">
        <f t="shared" si="9"/>
        <v>0</v>
      </c>
      <c r="T34" s="37">
        <v>0</v>
      </c>
      <c r="U34" s="37">
        <v>0</v>
      </c>
      <c r="V34" s="37">
        <v>0</v>
      </c>
      <c r="W34" s="37">
        <v>0</v>
      </c>
      <c r="X34" s="38">
        <f t="shared" si="10"/>
        <v>0</v>
      </c>
      <c r="Y34" s="39">
        <v>0</v>
      </c>
      <c r="Z34" s="39">
        <v>0</v>
      </c>
      <c r="AA34" s="44">
        <v>39</v>
      </c>
      <c r="AB34" s="124">
        <f t="shared" si="11"/>
        <v>0</v>
      </c>
      <c r="AC34" s="124">
        <v>0</v>
      </c>
    </row>
    <row r="35" spans="1:29" ht="15.75">
      <c r="A35" s="29">
        <v>42034</v>
      </c>
      <c r="B35" s="30" t="s">
        <v>16</v>
      </c>
      <c r="C35" s="31" t="s">
        <v>58</v>
      </c>
      <c r="D35" s="32">
        <v>0</v>
      </c>
      <c r="E35" s="33">
        <v>0</v>
      </c>
      <c r="F35" s="125">
        <f t="shared" si="1"/>
        <v>0</v>
      </c>
      <c r="G35" s="33">
        <v>0</v>
      </c>
      <c r="H35" s="125">
        <f t="shared" si="2"/>
        <v>0</v>
      </c>
      <c r="I35" s="33">
        <v>0</v>
      </c>
      <c r="J35" s="33">
        <v>0</v>
      </c>
      <c r="K35" s="126">
        <f t="shared" si="3"/>
        <v>0</v>
      </c>
      <c r="L35" s="35">
        <f t="shared" si="4"/>
        <v>0</v>
      </c>
      <c r="M35" s="36">
        <f t="shared" si="5"/>
        <v>0</v>
      </c>
      <c r="N35" s="33">
        <v>0</v>
      </c>
      <c r="O35" s="126">
        <f t="shared" si="6"/>
        <v>0</v>
      </c>
      <c r="P35" s="127">
        <f t="shared" si="7"/>
        <v>0</v>
      </c>
      <c r="Q35" s="33">
        <v>0</v>
      </c>
      <c r="R35" s="126">
        <f t="shared" si="8"/>
        <v>0</v>
      </c>
      <c r="S35" s="127">
        <f t="shared" si="9"/>
        <v>0</v>
      </c>
      <c r="T35" s="37">
        <v>0</v>
      </c>
      <c r="U35" s="37">
        <v>0</v>
      </c>
      <c r="V35" s="37">
        <v>0</v>
      </c>
      <c r="W35" s="37">
        <v>0</v>
      </c>
      <c r="X35" s="128">
        <f t="shared" si="10"/>
        <v>0</v>
      </c>
      <c r="Y35" s="39">
        <v>0</v>
      </c>
      <c r="Z35" s="39">
        <v>0</v>
      </c>
      <c r="AA35" s="44">
        <v>79</v>
      </c>
      <c r="AB35" s="124">
        <f t="shared" si="11"/>
        <v>0</v>
      </c>
      <c r="AC35" s="124">
        <v>0</v>
      </c>
    </row>
    <row r="36" spans="1:29" ht="15.75">
      <c r="A36" s="29">
        <v>42035</v>
      </c>
      <c r="B36" s="30" t="s">
        <v>17</v>
      </c>
      <c r="C36" s="31" t="s">
        <v>58</v>
      </c>
      <c r="D36" s="32">
        <v>0</v>
      </c>
      <c r="E36" s="33">
        <v>0</v>
      </c>
      <c r="F36" s="125">
        <f t="shared" ref="F36" si="12">D36-E36</f>
        <v>0</v>
      </c>
      <c r="G36" s="33">
        <v>0</v>
      </c>
      <c r="H36" s="125">
        <f t="shared" ref="H36" si="13">G36*0.008</f>
        <v>0</v>
      </c>
      <c r="I36" s="33">
        <v>0</v>
      </c>
      <c r="J36" s="33">
        <v>0</v>
      </c>
      <c r="K36" s="126">
        <f>I36+J36</f>
        <v>0</v>
      </c>
      <c r="L36" s="126">
        <f>J36+K36</f>
        <v>0</v>
      </c>
      <c r="M36" s="36">
        <f t="shared" ref="M36" si="14">K36-L36</f>
        <v>0</v>
      </c>
      <c r="N36" s="33">
        <v>0</v>
      </c>
      <c r="O36" s="126">
        <f t="shared" ref="O36" si="15">N36*0.019</f>
        <v>0</v>
      </c>
      <c r="P36" s="127">
        <f t="shared" ref="P36" si="16">N36-O36</f>
        <v>0</v>
      </c>
      <c r="Q36" s="33">
        <v>0</v>
      </c>
      <c r="R36" s="126">
        <f t="shared" ref="R36" si="17">Q36*0.02</f>
        <v>0</v>
      </c>
      <c r="S36" s="127">
        <f t="shared" ref="S36" si="18">Q36-R36</f>
        <v>0</v>
      </c>
      <c r="T36" s="37">
        <v>0</v>
      </c>
      <c r="U36" s="37">
        <v>0</v>
      </c>
      <c r="V36" s="37">
        <v>0</v>
      </c>
      <c r="W36" s="37">
        <v>0</v>
      </c>
      <c r="X36" s="128">
        <f t="shared" si="10"/>
        <v>0</v>
      </c>
      <c r="Y36" s="39">
        <v>0</v>
      </c>
      <c r="Z36" s="39">
        <v>0</v>
      </c>
      <c r="AA36" s="44">
        <v>146</v>
      </c>
      <c r="AB36" s="124">
        <f t="shared" si="11"/>
        <v>0</v>
      </c>
      <c r="AC36" s="124">
        <v>0</v>
      </c>
    </row>
    <row r="37" spans="1:29" s="129" customFormat="1" ht="15.75">
      <c r="A37" s="146" t="s">
        <v>19</v>
      </c>
      <c r="B37" s="147"/>
      <c r="C37" s="148"/>
      <c r="D37" s="48">
        <f t="shared" ref="D37:X37" si="19">SUM(D6:D36)</f>
        <v>0</v>
      </c>
      <c r="E37" s="48">
        <f t="shared" si="19"/>
        <v>0</v>
      </c>
      <c r="F37" s="48">
        <f t="shared" si="19"/>
        <v>0</v>
      </c>
      <c r="G37" s="48">
        <f t="shared" si="19"/>
        <v>0</v>
      </c>
      <c r="H37" s="48">
        <f t="shared" si="19"/>
        <v>0</v>
      </c>
      <c r="I37" s="48">
        <f t="shared" si="19"/>
        <v>0</v>
      </c>
      <c r="J37" s="48">
        <f t="shared" si="19"/>
        <v>0</v>
      </c>
      <c r="K37" s="48">
        <f>SUM(K6:K36)</f>
        <v>0</v>
      </c>
      <c r="L37" s="48">
        <f>SUM(L6:L36)</f>
        <v>0</v>
      </c>
      <c r="M37" s="48">
        <f t="shared" si="19"/>
        <v>0</v>
      </c>
      <c r="N37" s="48">
        <f t="shared" si="19"/>
        <v>0</v>
      </c>
      <c r="O37" s="48">
        <f t="shared" si="19"/>
        <v>0</v>
      </c>
      <c r="P37" s="48">
        <f t="shared" si="19"/>
        <v>0</v>
      </c>
      <c r="Q37" s="48">
        <f t="shared" si="19"/>
        <v>0</v>
      </c>
      <c r="R37" s="48">
        <f t="shared" si="19"/>
        <v>0</v>
      </c>
      <c r="S37" s="48">
        <f t="shared" si="19"/>
        <v>0</v>
      </c>
      <c r="T37" s="48">
        <f t="shared" si="19"/>
        <v>0</v>
      </c>
      <c r="U37" s="48">
        <f t="shared" si="19"/>
        <v>0</v>
      </c>
      <c r="V37" s="48">
        <f t="shared" si="19"/>
        <v>0</v>
      </c>
      <c r="W37" s="48">
        <f t="shared" si="19"/>
        <v>0</v>
      </c>
      <c r="X37" s="49">
        <f t="shared" si="19"/>
        <v>0</v>
      </c>
      <c r="Y37" s="50">
        <f>SUM(Y6:Y36)</f>
        <v>0</v>
      </c>
      <c r="Z37" s="50">
        <f>SUM(Z6:Z36)</f>
        <v>0</v>
      </c>
      <c r="AA37" s="51">
        <f>SUM(AA6:AA36)</f>
        <v>1829</v>
      </c>
      <c r="AB37" s="124">
        <f t="shared" si="11"/>
        <v>0</v>
      </c>
      <c r="AC37" s="50">
        <f>SUM(AC6:AC36)</f>
        <v>0</v>
      </c>
    </row>
    <row r="38" spans="1:29" ht="15">
      <c r="A38" s="53"/>
      <c r="B38" s="54"/>
      <c r="C38" s="54"/>
      <c r="D38" s="55"/>
      <c r="E38" s="56"/>
      <c r="F38" s="57"/>
      <c r="G38" s="58"/>
      <c r="H38" s="59"/>
      <c r="I38" s="58"/>
      <c r="J38" s="58"/>
      <c r="K38" s="58"/>
      <c r="L38" s="59"/>
      <c r="M38" s="59"/>
      <c r="N38" s="60"/>
      <c r="O38" s="59"/>
      <c r="P38" s="59"/>
      <c r="Q38" s="59"/>
      <c r="R38" s="59"/>
      <c r="S38" s="59"/>
      <c r="T38" s="59"/>
      <c r="U38" s="61"/>
      <c r="V38" s="61"/>
      <c r="W38" s="62"/>
      <c r="X38" s="62"/>
    </row>
    <row r="40" spans="1:29" ht="15">
      <c r="B40" s="64" t="s">
        <v>34</v>
      </c>
      <c r="C40" s="65"/>
      <c r="D40" s="65"/>
      <c r="E40" s="66"/>
      <c r="G40" s="64" t="s">
        <v>40</v>
      </c>
      <c r="H40" s="65"/>
      <c r="I40" s="65"/>
      <c r="J40" s="65"/>
      <c r="K40" s="65"/>
      <c r="L40" s="65"/>
      <c r="M40" s="65"/>
      <c r="N40" s="66"/>
    </row>
    <row r="41" spans="1:29">
      <c r="B41" s="67" t="s">
        <v>53</v>
      </c>
      <c r="C41" s="55"/>
      <c r="D41" s="55"/>
      <c r="E41" s="68"/>
      <c r="G41" s="69" t="s">
        <v>41</v>
      </c>
      <c r="H41" s="70"/>
      <c r="I41" s="70"/>
      <c r="J41" s="70"/>
      <c r="K41" s="55"/>
      <c r="L41" s="55"/>
      <c r="M41" s="55"/>
      <c r="N41" s="68"/>
    </row>
    <row r="42" spans="1:29" ht="45">
      <c r="B42" s="71" t="s">
        <v>35</v>
      </c>
      <c r="C42" s="72" t="s">
        <v>38</v>
      </c>
      <c r="D42" s="72" t="s">
        <v>36</v>
      </c>
      <c r="E42" s="73" t="s">
        <v>37</v>
      </c>
      <c r="G42" s="74"/>
      <c r="H42" s="55"/>
      <c r="I42" s="75" t="s">
        <v>49</v>
      </c>
      <c r="J42" s="75" t="s">
        <v>48</v>
      </c>
      <c r="K42" s="76" t="s">
        <v>47</v>
      </c>
      <c r="L42" s="77" t="s">
        <v>52</v>
      </c>
      <c r="M42" s="71" t="s">
        <v>54</v>
      </c>
      <c r="N42" s="73"/>
    </row>
    <row r="43" spans="1:29" ht="15">
      <c r="B43" s="80">
        <v>1</v>
      </c>
      <c r="C43" s="81">
        <v>42009</v>
      </c>
      <c r="D43" s="82" t="s">
        <v>70</v>
      </c>
      <c r="E43" s="83">
        <v>0</v>
      </c>
      <c r="G43" s="130" t="s">
        <v>42</v>
      </c>
      <c r="H43" s="131"/>
      <c r="I43" s="86">
        <v>0</v>
      </c>
      <c r="J43" s="86">
        <v>0</v>
      </c>
      <c r="K43" s="87">
        <v>0</v>
      </c>
      <c r="L43" s="87">
        <f>I43+J43-K43</f>
        <v>0</v>
      </c>
      <c r="M43" s="132"/>
      <c r="N43" s="133"/>
    </row>
    <row r="44" spans="1:29" ht="15">
      <c r="B44" s="90">
        <v>2</v>
      </c>
      <c r="C44" s="81">
        <v>42010</v>
      </c>
      <c r="D44" s="99" t="s">
        <v>71</v>
      </c>
      <c r="E44" s="92">
        <v>0</v>
      </c>
      <c r="G44" s="93" t="s">
        <v>43</v>
      </c>
      <c r="H44" s="94"/>
      <c r="I44" s="95">
        <v>0</v>
      </c>
      <c r="J44" s="95">
        <v>0</v>
      </c>
      <c r="K44" s="96">
        <v>0</v>
      </c>
      <c r="L44" s="96">
        <f t="shared" ref="L44:L48" si="20">I44+J44-K44</f>
        <v>0</v>
      </c>
      <c r="M44" s="134"/>
      <c r="N44" s="135"/>
    </row>
    <row r="45" spans="1:29" ht="15">
      <c r="B45" s="90">
        <v>3</v>
      </c>
      <c r="C45" s="81">
        <v>42017</v>
      </c>
      <c r="D45" s="99" t="s">
        <v>72</v>
      </c>
      <c r="E45" s="92">
        <v>0</v>
      </c>
      <c r="G45" s="93" t="s">
        <v>44</v>
      </c>
      <c r="H45" s="94"/>
      <c r="I45" s="95">
        <v>0</v>
      </c>
      <c r="J45" s="95">
        <v>0</v>
      </c>
      <c r="K45" s="96">
        <v>0</v>
      </c>
      <c r="L45" s="96">
        <f t="shared" si="20"/>
        <v>0</v>
      </c>
      <c r="M45" s="134"/>
      <c r="N45" s="135"/>
    </row>
    <row r="46" spans="1:29" ht="15">
      <c r="B46" s="90">
        <v>4</v>
      </c>
      <c r="C46" s="81">
        <v>42025</v>
      </c>
      <c r="D46" s="99" t="s">
        <v>73</v>
      </c>
      <c r="E46" s="92">
        <v>0</v>
      </c>
      <c r="G46" s="93" t="s">
        <v>45</v>
      </c>
      <c r="H46" s="136"/>
      <c r="I46" s="95">
        <v>0</v>
      </c>
      <c r="J46" s="95">
        <v>0</v>
      </c>
      <c r="K46" s="96">
        <v>0</v>
      </c>
      <c r="L46" s="96">
        <f t="shared" si="20"/>
        <v>0</v>
      </c>
      <c r="M46" s="134"/>
      <c r="N46" s="135"/>
    </row>
    <row r="47" spans="1:29" ht="15">
      <c r="B47" s="90">
        <v>5</v>
      </c>
      <c r="C47" s="81">
        <v>42030</v>
      </c>
      <c r="D47" s="99" t="s">
        <v>74</v>
      </c>
      <c r="E47" s="92">
        <v>0</v>
      </c>
      <c r="G47" s="93" t="s">
        <v>46</v>
      </c>
      <c r="H47" s="136"/>
      <c r="I47" s="95">
        <v>0</v>
      </c>
      <c r="J47" s="95">
        <v>0</v>
      </c>
      <c r="K47" s="96">
        <v>0</v>
      </c>
      <c r="L47" s="96">
        <f t="shared" si="20"/>
        <v>0</v>
      </c>
      <c r="M47" s="134"/>
      <c r="N47" s="135"/>
    </row>
    <row r="48" spans="1:29" ht="15">
      <c r="B48" s="90">
        <v>6</v>
      </c>
      <c r="C48" s="81">
        <v>42034</v>
      </c>
      <c r="D48" s="99" t="s">
        <v>75</v>
      </c>
      <c r="E48" s="92">
        <v>0</v>
      </c>
      <c r="G48" s="101" t="s">
        <v>50</v>
      </c>
      <c r="H48" s="137"/>
      <c r="I48" s="103">
        <v>0</v>
      </c>
      <c r="J48" s="103">
        <v>0</v>
      </c>
      <c r="K48" s="104">
        <v>0</v>
      </c>
      <c r="L48" s="104">
        <f t="shared" si="20"/>
        <v>0</v>
      </c>
      <c r="M48" s="134"/>
      <c r="N48" s="135"/>
    </row>
    <row r="49" spans="2:14" ht="15.75" thickBot="1">
      <c r="B49" s="105"/>
      <c r="C49" s="138" t="s">
        <v>39</v>
      </c>
      <c r="D49" s="138"/>
      <c r="E49" s="107">
        <f>SUM(E43:E48)</f>
        <v>0</v>
      </c>
      <c r="G49" s="108" t="s">
        <v>51</v>
      </c>
      <c r="H49" s="109"/>
      <c r="I49" s="110">
        <f>SUM(I43:I48)</f>
        <v>0</v>
      </c>
      <c r="J49" s="110">
        <f t="shared" ref="J49:L49" si="21">SUM(J43:J48)</f>
        <v>0</v>
      </c>
      <c r="K49" s="111">
        <f t="shared" si="21"/>
        <v>0</v>
      </c>
      <c r="L49" s="111">
        <f t="shared" si="21"/>
        <v>0</v>
      </c>
      <c r="M49" s="139"/>
      <c r="N49" s="140"/>
    </row>
    <row r="50" spans="2:14" ht="15" thickTop="1">
      <c r="B50" s="105"/>
      <c r="C50" s="114"/>
      <c r="D50" s="55"/>
      <c r="E50" s="107"/>
      <c r="G50" s="115"/>
      <c r="H50" s="116"/>
      <c r="I50" s="116"/>
      <c r="J50" s="116"/>
      <c r="K50" s="116"/>
      <c r="L50" s="116"/>
      <c r="M50" s="55"/>
      <c r="N50" s="68"/>
    </row>
    <row r="51" spans="2:14">
      <c r="B51" s="117" t="s">
        <v>55</v>
      </c>
      <c r="C51" s="141"/>
      <c r="D51" s="3" t="s">
        <v>76</v>
      </c>
      <c r="E51" s="68"/>
      <c r="G51" s="74"/>
      <c r="H51" s="55"/>
      <c r="I51" s="55"/>
      <c r="J51" s="55"/>
      <c r="K51" s="55"/>
      <c r="L51" s="55"/>
      <c r="M51" s="55"/>
      <c r="N51" s="68"/>
    </row>
    <row r="52" spans="2:14">
      <c r="B52" s="119"/>
      <c r="C52" s="120"/>
      <c r="D52" s="120"/>
      <c r="E52" s="121"/>
      <c r="G52" s="119"/>
      <c r="H52" s="120"/>
      <c r="I52" s="120"/>
      <c r="J52" s="120"/>
      <c r="K52" s="120"/>
      <c r="L52" s="120"/>
      <c r="M52" s="120"/>
      <c r="N52" s="121"/>
    </row>
  </sheetData>
  <mergeCells count="7">
    <mergeCell ref="A1:D1"/>
    <mergeCell ref="Q4:S4"/>
    <mergeCell ref="A37:C37"/>
    <mergeCell ref="D4:F4"/>
    <mergeCell ref="G4:H4"/>
    <mergeCell ref="I4:M4"/>
    <mergeCell ref="N4:P4"/>
  </mergeCells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93"/>
  <sheetViews>
    <sheetView zoomScale="85" zoomScaleNormal="85" workbookViewId="0">
      <selection activeCell="E2" sqref="E2"/>
    </sheetView>
  </sheetViews>
  <sheetFormatPr defaultRowHeight="14.25"/>
  <cols>
    <col min="1" max="2" width="9.140625" style="3"/>
    <col min="3" max="3" width="18.7109375" style="3" customWidth="1"/>
    <col min="4" max="4" width="11.7109375" style="3" bestFit="1" customWidth="1"/>
    <col min="5" max="5" width="11.7109375" style="3" customWidth="1"/>
    <col min="6" max="6" width="9.140625" style="3"/>
    <col min="7" max="7" width="11.28515625" style="3" customWidth="1"/>
    <col min="8" max="8" width="9.140625" style="3"/>
    <col min="9" max="9" width="10.42578125" style="3" customWidth="1"/>
    <col min="10" max="10" width="11.7109375" style="3" customWidth="1"/>
    <col min="11" max="11" width="10.5703125" style="3" customWidth="1"/>
    <col min="12" max="12" width="9.140625" style="3"/>
    <col min="13" max="13" width="10" style="3" customWidth="1"/>
    <col min="14" max="23" width="9.140625" style="3"/>
    <col min="24" max="24" width="12.28515625" style="3" customWidth="1"/>
    <col min="25" max="25" width="11.28515625" style="3" customWidth="1"/>
    <col min="26" max="26" width="11.85546875" style="3" customWidth="1"/>
    <col min="27" max="27" width="9.140625" style="3"/>
    <col min="28" max="28" width="10.7109375" style="5" customWidth="1"/>
    <col min="29" max="29" width="10.7109375" style="3" customWidth="1"/>
    <col min="30" max="30" width="39.140625" style="3" customWidth="1"/>
    <col min="31" max="16384" width="9.140625" style="3"/>
  </cols>
  <sheetData>
    <row r="1" spans="1:30" ht="15.75">
      <c r="A1" s="142" t="s">
        <v>83</v>
      </c>
      <c r="B1" s="142"/>
      <c r="C1" s="142"/>
      <c r="D1" s="142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AA1" s="4"/>
    </row>
    <row r="2" spans="1:30" ht="15.75">
      <c r="A2" s="6" t="s">
        <v>0</v>
      </c>
      <c r="B2" s="1"/>
      <c r="C2" s="1"/>
      <c r="D2" s="7"/>
      <c r="E2" s="122" t="s">
        <v>82</v>
      </c>
      <c r="F2" s="1"/>
      <c r="G2" s="1"/>
      <c r="H2" s="1"/>
      <c r="I2" s="1"/>
      <c r="J2" s="1"/>
      <c r="K2" s="1"/>
      <c r="L2" s="1"/>
      <c r="M2" s="1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AA2" s="4"/>
    </row>
    <row r="3" spans="1:30" ht="15.7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AA3" s="4"/>
    </row>
    <row r="4" spans="1:30" ht="15">
      <c r="A4" s="8"/>
      <c r="B4" s="8"/>
      <c r="C4" s="8"/>
      <c r="D4" s="149"/>
      <c r="E4" s="150"/>
      <c r="F4" s="151"/>
      <c r="G4" s="152" t="s">
        <v>1</v>
      </c>
      <c r="H4" s="153"/>
      <c r="I4" s="154" t="s">
        <v>2</v>
      </c>
      <c r="J4" s="155"/>
      <c r="K4" s="155"/>
      <c r="L4" s="156"/>
      <c r="M4" s="157"/>
      <c r="N4" s="158" t="s">
        <v>3</v>
      </c>
      <c r="O4" s="159"/>
      <c r="P4" s="160"/>
      <c r="Q4" s="143" t="s">
        <v>4</v>
      </c>
      <c r="R4" s="144"/>
      <c r="S4" s="145"/>
      <c r="T4" s="9"/>
      <c r="U4" s="9"/>
      <c r="V4" s="9"/>
      <c r="W4" s="9"/>
      <c r="X4" s="9"/>
      <c r="AA4" s="4"/>
    </row>
    <row r="5" spans="1:30" ht="165">
      <c r="A5" s="10" t="s">
        <v>5</v>
      </c>
      <c r="B5" s="10" t="s">
        <v>6</v>
      </c>
      <c r="C5" s="11" t="s">
        <v>7</v>
      </c>
      <c r="D5" s="12" t="s">
        <v>20</v>
      </c>
      <c r="E5" s="13" t="s">
        <v>8</v>
      </c>
      <c r="F5" s="14" t="s">
        <v>9</v>
      </c>
      <c r="G5" s="15" t="s">
        <v>21</v>
      </c>
      <c r="H5" s="16" t="s">
        <v>10</v>
      </c>
      <c r="I5" s="17" t="s">
        <v>30</v>
      </c>
      <c r="J5" s="17" t="s">
        <v>31</v>
      </c>
      <c r="K5" s="16" t="s">
        <v>33</v>
      </c>
      <c r="L5" s="16" t="s">
        <v>11</v>
      </c>
      <c r="M5" s="16" t="s">
        <v>22</v>
      </c>
      <c r="N5" s="18" t="s">
        <v>23</v>
      </c>
      <c r="O5" s="19" t="s">
        <v>12</v>
      </c>
      <c r="P5" s="20" t="s">
        <v>24</v>
      </c>
      <c r="Q5" s="21" t="s">
        <v>25</v>
      </c>
      <c r="R5" s="20" t="s">
        <v>13</v>
      </c>
      <c r="S5" s="20" t="s">
        <v>26</v>
      </c>
      <c r="T5" s="22" t="s">
        <v>68</v>
      </c>
      <c r="U5" s="22" t="s">
        <v>69</v>
      </c>
      <c r="V5" s="22" t="s">
        <v>27</v>
      </c>
      <c r="W5" s="23" t="s">
        <v>28</v>
      </c>
      <c r="X5" s="24" t="s">
        <v>29</v>
      </c>
      <c r="Y5" s="25" t="s">
        <v>60</v>
      </c>
      <c r="Z5" s="26" t="s">
        <v>63</v>
      </c>
      <c r="AA5" s="26" t="s">
        <v>61</v>
      </c>
      <c r="AB5" s="27" t="s">
        <v>62</v>
      </c>
      <c r="AC5" s="28" t="s">
        <v>64</v>
      </c>
      <c r="AD5" s="26" t="s">
        <v>67</v>
      </c>
    </row>
    <row r="6" spans="1:30" ht="15.75">
      <c r="A6" s="29">
        <v>42036</v>
      </c>
      <c r="B6" s="30" t="s">
        <v>18</v>
      </c>
      <c r="C6" s="31" t="s">
        <v>58</v>
      </c>
      <c r="D6" s="32">
        <v>0</v>
      </c>
      <c r="E6" s="33">
        <v>0</v>
      </c>
      <c r="F6" s="34">
        <f>D6-E6</f>
        <v>0</v>
      </c>
      <c r="G6" s="33">
        <v>0</v>
      </c>
      <c r="H6" s="34">
        <f t="shared" ref="H6:H33" si="0">G6*0.008</f>
        <v>0</v>
      </c>
      <c r="I6" s="33">
        <v>0</v>
      </c>
      <c r="J6" s="33">
        <v>0</v>
      </c>
      <c r="K6" s="35">
        <f>I6+J6</f>
        <v>0</v>
      </c>
      <c r="L6" s="35">
        <f>K6*0.03</f>
        <v>0</v>
      </c>
      <c r="M6" s="36">
        <f>K6-L6</f>
        <v>0</v>
      </c>
      <c r="N6" s="33">
        <v>0</v>
      </c>
      <c r="O6" s="35">
        <f>N6*0.019</f>
        <v>0</v>
      </c>
      <c r="P6" s="36">
        <f>N6-O6</f>
        <v>0</v>
      </c>
      <c r="Q6" s="33">
        <v>0</v>
      </c>
      <c r="R6" s="35">
        <f>Q6*0.02</f>
        <v>0</v>
      </c>
      <c r="S6" s="36">
        <f>Q6-R6</f>
        <v>0</v>
      </c>
      <c r="T6" s="37">
        <v>0</v>
      </c>
      <c r="U6" s="37">
        <v>0</v>
      </c>
      <c r="V6" s="37">
        <v>0</v>
      </c>
      <c r="W6" s="37">
        <v>0</v>
      </c>
      <c r="X6" s="38">
        <f t="shared" ref="X6:X32" si="1">+G6+I6+N6+Q6+T6+U6+V6+W6+E6</f>
        <v>0</v>
      </c>
      <c r="Y6" s="39">
        <v>0</v>
      </c>
      <c r="Z6" s="39">
        <v>0</v>
      </c>
      <c r="AA6" s="40">
        <v>83</v>
      </c>
      <c r="AB6" s="41">
        <f>Y6/AA6</f>
        <v>0</v>
      </c>
      <c r="AC6" s="42">
        <v>0</v>
      </c>
      <c r="AD6" s="43"/>
    </row>
    <row r="7" spans="1:30" ht="15.75">
      <c r="A7" s="29">
        <v>42037</v>
      </c>
      <c r="B7" s="30" t="s">
        <v>14</v>
      </c>
      <c r="C7" s="31" t="s">
        <v>59</v>
      </c>
      <c r="D7" s="32">
        <v>0</v>
      </c>
      <c r="E7" s="33">
        <v>0</v>
      </c>
      <c r="F7" s="34">
        <f t="shared" ref="F7:F33" si="2">D7-E7</f>
        <v>0</v>
      </c>
      <c r="G7" s="33">
        <v>0</v>
      </c>
      <c r="H7" s="34">
        <f t="shared" si="0"/>
        <v>0</v>
      </c>
      <c r="I7" s="33">
        <v>0</v>
      </c>
      <c r="J7" s="33">
        <v>0</v>
      </c>
      <c r="K7" s="35">
        <f t="shared" ref="K7:K33" si="3">I7+J7</f>
        <v>0</v>
      </c>
      <c r="L7" s="35">
        <f t="shared" ref="L7:L33" si="4">I7*0.03</f>
        <v>0</v>
      </c>
      <c r="M7" s="36">
        <f t="shared" ref="M7:M33" si="5">K7-L7</f>
        <v>0</v>
      </c>
      <c r="N7" s="33">
        <v>0</v>
      </c>
      <c r="O7" s="35">
        <f t="shared" ref="O7:O33" si="6">N7*0.019</f>
        <v>0</v>
      </c>
      <c r="P7" s="36">
        <f t="shared" ref="P7:P33" si="7">N7-O7</f>
        <v>0</v>
      </c>
      <c r="Q7" s="33">
        <v>0</v>
      </c>
      <c r="R7" s="35">
        <f t="shared" ref="R7:R33" si="8">Q7*0.02</f>
        <v>0</v>
      </c>
      <c r="S7" s="36">
        <f t="shared" ref="S7:S33" si="9">Q7-R7</f>
        <v>0</v>
      </c>
      <c r="T7" s="37">
        <v>0</v>
      </c>
      <c r="U7" s="37">
        <v>0</v>
      </c>
      <c r="V7" s="37">
        <v>0</v>
      </c>
      <c r="W7" s="37">
        <v>0</v>
      </c>
      <c r="X7" s="38">
        <f t="shared" si="1"/>
        <v>0</v>
      </c>
      <c r="Y7" s="39">
        <v>0</v>
      </c>
      <c r="Z7" s="39">
        <v>0</v>
      </c>
      <c r="AA7" s="44">
        <v>44</v>
      </c>
      <c r="AB7" s="41">
        <f t="shared" ref="AB7:AB33" si="10">Y7/AA7</f>
        <v>0</v>
      </c>
      <c r="AC7" s="42">
        <v>0</v>
      </c>
      <c r="AD7" s="45"/>
    </row>
    <row r="8" spans="1:30" ht="15.75">
      <c r="A8" s="29">
        <v>42038</v>
      </c>
      <c r="B8" s="30" t="s">
        <v>66</v>
      </c>
      <c r="C8" s="31" t="s">
        <v>59</v>
      </c>
      <c r="D8" s="32">
        <v>0</v>
      </c>
      <c r="E8" s="33">
        <v>0</v>
      </c>
      <c r="F8" s="34">
        <f t="shared" si="2"/>
        <v>0</v>
      </c>
      <c r="G8" s="33">
        <v>0</v>
      </c>
      <c r="H8" s="34">
        <f t="shared" si="0"/>
        <v>0</v>
      </c>
      <c r="I8" s="33">
        <v>0</v>
      </c>
      <c r="J8" s="33">
        <v>0</v>
      </c>
      <c r="K8" s="35">
        <f t="shared" si="3"/>
        <v>0</v>
      </c>
      <c r="L8" s="35">
        <f t="shared" si="4"/>
        <v>0</v>
      </c>
      <c r="M8" s="36">
        <f t="shared" si="5"/>
        <v>0</v>
      </c>
      <c r="N8" s="33">
        <v>0</v>
      </c>
      <c r="O8" s="35">
        <f t="shared" si="6"/>
        <v>0</v>
      </c>
      <c r="P8" s="36">
        <f t="shared" si="7"/>
        <v>0</v>
      </c>
      <c r="Q8" s="33">
        <v>0</v>
      </c>
      <c r="R8" s="35">
        <f t="shared" si="8"/>
        <v>0</v>
      </c>
      <c r="S8" s="36">
        <f t="shared" si="9"/>
        <v>0</v>
      </c>
      <c r="T8" s="37">
        <v>0</v>
      </c>
      <c r="U8" s="37">
        <v>0</v>
      </c>
      <c r="V8" s="37">
        <v>0</v>
      </c>
      <c r="W8" s="37">
        <v>0</v>
      </c>
      <c r="X8" s="38">
        <f t="shared" si="1"/>
        <v>0</v>
      </c>
      <c r="Y8" s="39">
        <v>0</v>
      </c>
      <c r="Z8" s="39">
        <v>0</v>
      </c>
      <c r="AA8" s="44">
        <v>30</v>
      </c>
      <c r="AB8" s="41">
        <f t="shared" si="10"/>
        <v>0</v>
      </c>
      <c r="AC8" s="42">
        <v>0</v>
      </c>
      <c r="AD8" s="45"/>
    </row>
    <row r="9" spans="1:30" ht="15.75">
      <c r="A9" s="29">
        <v>42039</v>
      </c>
      <c r="B9" s="30" t="s">
        <v>15</v>
      </c>
      <c r="C9" s="31" t="s">
        <v>59</v>
      </c>
      <c r="D9" s="32">
        <v>0</v>
      </c>
      <c r="E9" s="33">
        <v>0</v>
      </c>
      <c r="F9" s="34">
        <f t="shared" si="2"/>
        <v>0</v>
      </c>
      <c r="G9" s="33">
        <v>0</v>
      </c>
      <c r="H9" s="34">
        <f t="shared" si="0"/>
        <v>0</v>
      </c>
      <c r="I9" s="33">
        <v>0</v>
      </c>
      <c r="J9" s="33">
        <v>0</v>
      </c>
      <c r="K9" s="35">
        <f t="shared" si="3"/>
        <v>0</v>
      </c>
      <c r="L9" s="35">
        <f t="shared" si="4"/>
        <v>0</v>
      </c>
      <c r="M9" s="36">
        <f t="shared" si="5"/>
        <v>0</v>
      </c>
      <c r="N9" s="33">
        <v>0</v>
      </c>
      <c r="O9" s="35">
        <f t="shared" si="6"/>
        <v>0</v>
      </c>
      <c r="P9" s="36">
        <f t="shared" si="7"/>
        <v>0</v>
      </c>
      <c r="Q9" s="33">
        <v>0</v>
      </c>
      <c r="R9" s="35">
        <f t="shared" si="8"/>
        <v>0</v>
      </c>
      <c r="S9" s="36">
        <f t="shared" si="9"/>
        <v>0</v>
      </c>
      <c r="T9" s="37">
        <v>0</v>
      </c>
      <c r="U9" s="37">
        <v>0</v>
      </c>
      <c r="V9" s="37">
        <v>0</v>
      </c>
      <c r="W9" s="37">
        <v>0</v>
      </c>
      <c r="X9" s="38">
        <f t="shared" si="1"/>
        <v>0</v>
      </c>
      <c r="Y9" s="39">
        <v>0</v>
      </c>
      <c r="Z9" s="39">
        <v>0</v>
      </c>
      <c r="AA9" s="44">
        <v>52</v>
      </c>
      <c r="AB9" s="41">
        <f t="shared" si="10"/>
        <v>0</v>
      </c>
      <c r="AC9" s="42">
        <v>0</v>
      </c>
      <c r="AD9" s="45"/>
    </row>
    <row r="10" spans="1:30" ht="15.75">
      <c r="A10" s="29">
        <v>42040</v>
      </c>
      <c r="B10" s="30" t="s">
        <v>56</v>
      </c>
      <c r="C10" s="31" t="s">
        <v>59</v>
      </c>
      <c r="D10" s="32">
        <v>0</v>
      </c>
      <c r="E10" s="33">
        <v>0</v>
      </c>
      <c r="F10" s="34">
        <f t="shared" si="2"/>
        <v>0</v>
      </c>
      <c r="G10" s="33">
        <v>0</v>
      </c>
      <c r="H10" s="34">
        <f t="shared" si="0"/>
        <v>0</v>
      </c>
      <c r="I10" s="33">
        <v>0</v>
      </c>
      <c r="J10" s="33">
        <v>0</v>
      </c>
      <c r="K10" s="35">
        <f t="shared" si="3"/>
        <v>0</v>
      </c>
      <c r="L10" s="35">
        <f t="shared" si="4"/>
        <v>0</v>
      </c>
      <c r="M10" s="36">
        <f t="shared" si="5"/>
        <v>0</v>
      </c>
      <c r="N10" s="33">
        <v>0</v>
      </c>
      <c r="O10" s="35">
        <f t="shared" si="6"/>
        <v>0</v>
      </c>
      <c r="P10" s="36">
        <f t="shared" si="7"/>
        <v>0</v>
      </c>
      <c r="Q10" s="33">
        <v>0</v>
      </c>
      <c r="R10" s="35">
        <f t="shared" si="8"/>
        <v>0</v>
      </c>
      <c r="S10" s="36">
        <f t="shared" si="9"/>
        <v>0</v>
      </c>
      <c r="T10" s="37">
        <v>0</v>
      </c>
      <c r="U10" s="37">
        <v>0</v>
      </c>
      <c r="V10" s="37">
        <v>0</v>
      </c>
      <c r="W10" s="37">
        <v>0</v>
      </c>
      <c r="X10" s="38">
        <f t="shared" si="1"/>
        <v>0</v>
      </c>
      <c r="Y10" s="39">
        <v>0</v>
      </c>
      <c r="Z10" s="39">
        <v>0</v>
      </c>
      <c r="AA10" s="44">
        <v>44</v>
      </c>
      <c r="AB10" s="41">
        <f t="shared" si="10"/>
        <v>0</v>
      </c>
      <c r="AC10" s="42">
        <v>0</v>
      </c>
      <c r="AD10" s="45"/>
    </row>
    <row r="11" spans="1:30" ht="15.75">
      <c r="A11" s="29">
        <v>42041</v>
      </c>
      <c r="B11" s="30" t="s">
        <v>16</v>
      </c>
      <c r="C11" s="31" t="s">
        <v>58</v>
      </c>
      <c r="D11" s="32">
        <v>0</v>
      </c>
      <c r="E11" s="33">
        <v>0</v>
      </c>
      <c r="F11" s="34">
        <f t="shared" si="2"/>
        <v>0</v>
      </c>
      <c r="G11" s="33">
        <v>0</v>
      </c>
      <c r="H11" s="34">
        <f t="shared" si="0"/>
        <v>0</v>
      </c>
      <c r="I11" s="33">
        <v>0</v>
      </c>
      <c r="J11" s="33">
        <v>0</v>
      </c>
      <c r="K11" s="35">
        <f t="shared" si="3"/>
        <v>0</v>
      </c>
      <c r="L11" s="35">
        <f t="shared" si="4"/>
        <v>0</v>
      </c>
      <c r="M11" s="36">
        <f t="shared" si="5"/>
        <v>0</v>
      </c>
      <c r="N11" s="33">
        <v>0</v>
      </c>
      <c r="O11" s="35">
        <f t="shared" si="6"/>
        <v>0</v>
      </c>
      <c r="P11" s="36">
        <f t="shared" si="7"/>
        <v>0</v>
      </c>
      <c r="Q11" s="33">
        <v>0</v>
      </c>
      <c r="R11" s="35">
        <f t="shared" si="8"/>
        <v>0</v>
      </c>
      <c r="S11" s="36">
        <f t="shared" si="9"/>
        <v>0</v>
      </c>
      <c r="T11" s="37">
        <v>0</v>
      </c>
      <c r="U11" s="37">
        <v>0</v>
      </c>
      <c r="V11" s="37">
        <v>0</v>
      </c>
      <c r="W11" s="37">
        <v>0</v>
      </c>
      <c r="X11" s="38">
        <f t="shared" si="1"/>
        <v>0</v>
      </c>
      <c r="Y11" s="39">
        <v>0</v>
      </c>
      <c r="Z11" s="39">
        <v>0</v>
      </c>
      <c r="AA11" s="44">
        <v>65</v>
      </c>
      <c r="AB11" s="41">
        <f t="shared" si="10"/>
        <v>0</v>
      </c>
      <c r="AC11" s="42">
        <v>0</v>
      </c>
      <c r="AD11" s="45"/>
    </row>
    <row r="12" spans="1:30" ht="15.75">
      <c r="A12" s="29">
        <v>42042</v>
      </c>
      <c r="B12" s="30" t="s">
        <v>17</v>
      </c>
      <c r="C12" s="31" t="s">
        <v>58</v>
      </c>
      <c r="D12" s="32">
        <v>0</v>
      </c>
      <c r="E12" s="33">
        <v>0</v>
      </c>
      <c r="F12" s="34">
        <f t="shared" si="2"/>
        <v>0</v>
      </c>
      <c r="G12" s="33">
        <v>0</v>
      </c>
      <c r="H12" s="34">
        <f t="shared" si="0"/>
        <v>0</v>
      </c>
      <c r="I12" s="33">
        <v>0</v>
      </c>
      <c r="J12" s="33">
        <v>0</v>
      </c>
      <c r="K12" s="35">
        <f t="shared" si="3"/>
        <v>0</v>
      </c>
      <c r="L12" s="35">
        <f t="shared" si="4"/>
        <v>0</v>
      </c>
      <c r="M12" s="36">
        <f t="shared" si="5"/>
        <v>0</v>
      </c>
      <c r="N12" s="33">
        <v>0</v>
      </c>
      <c r="O12" s="35">
        <f t="shared" si="6"/>
        <v>0</v>
      </c>
      <c r="P12" s="36">
        <f t="shared" si="7"/>
        <v>0</v>
      </c>
      <c r="Q12" s="33">
        <v>0</v>
      </c>
      <c r="R12" s="35">
        <f t="shared" si="8"/>
        <v>0</v>
      </c>
      <c r="S12" s="36">
        <f t="shared" si="9"/>
        <v>0</v>
      </c>
      <c r="T12" s="37">
        <v>0</v>
      </c>
      <c r="U12" s="37">
        <v>0</v>
      </c>
      <c r="V12" s="37">
        <v>0</v>
      </c>
      <c r="W12" s="37">
        <v>0</v>
      </c>
      <c r="X12" s="38">
        <f t="shared" si="1"/>
        <v>0</v>
      </c>
      <c r="Y12" s="39">
        <v>0</v>
      </c>
      <c r="Z12" s="39">
        <v>0</v>
      </c>
      <c r="AA12" s="44">
        <v>95</v>
      </c>
      <c r="AB12" s="41">
        <f t="shared" si="10"/>
        <v>0</v>
      </c>
      <c r="AC12" s="42">
        <v>0</v>
      </c>
      <c r="AD12" s="45"/>
    </row>
    <row r="13" spans="1:30" ht="15.75">
      <c r="A13" s="29">
        <v>42043</v>
      </c>
      <c r="B13" s="30" t="s">
        <v>18</v>
      </c>
      <c r="C13" s="31" t="s">
        <v>58</v>
      </c>
      <c r="D13" s="32">
        <v>0</v>
      </c>
      <c r="E13" s="33">
        <v>0</v>
      </c>
      <c r="F13" s="34">
        <f t="shared" si="2"/>
        <v>0</v>
      </c>
      <c r="G13" s="33">
        <v>0</v>
      </c>
      <c r="H13" s="34">
        <f t="shared" si="0"/>
        <v>0</v>
      </c>
      <c r="I13" s="33">
        <v>0</v>
      </c>
      <c r="J13" s="33">
        <v>0</v>
      </c>
      <c r="K13" s="35">
        <f t="shared" si="3"/>
        <v>0</v>
      </c>
      <c r="L13" s="35">
        <f t="shared" si="4"/>
        <v>0</v>
      </c>
      <c r="M13" s="36">
        <f t="shared" si="5"/>
        <v>0</v>
      </c>
      <c r="N13" s="33">
        <v>0</v>
      </c>
      <c r="O13" s="35">
        <f t="shared" si="6"/>
        <v>0</v>
      </c>
      <c r="P13" s="36">
        <f t="shared" si="7"/>
        <v>0</v>
      </c>
      <c r="Q13" s="33">
        <v>0</v>
      </c>
      <c r="R13" s="35">
        <f t="shared" si="8"/>
        <v>0</v>
      </c>
      <c r="S13" s="36">
        <f t="shared" si="9"/>
        <v>0</v>
      </c>
      <c r="T13" s="37">
        <v>0</v>
      </c>
      <c r="U13" s="37">
        <v>0</v>
      </c>
      <c r="V13" s="37">
        <v>0</v>
      </c>
      <c r="W13" s="37">
        <v>0</v>
      </c>
      <c r="X13" s="38">
        <f t="shared" si="1"/>
        <v>0</v>
      </c>
      <c r="Y13" s="39">
        <v>0</v>
      </c>
      <c r="Z13" s="39">
        <v>0</v>
      </c>
      <c r="AA13" s="44">
        <v>64</v>
      </c>
      <c r="AB13" s="41">
        <f t="shared" si="10"/>
        <v>0</v>
      </c>
      <c r="AC13" s="42">
        <v>0</v>
      </c>
      <c r="AD13" s="45"/>
    </row>
    <row r="14" spans="1:30" ht="15.75">
      <c r="A14" s="29">
        <v>42044</v>
      </c>
      <c r="B14" s="30" t="s">
        <v>14</v>
      </c>
      <c r="C14" s="31" t="s">
        <v>59</v>
      </c>
      <c r="D14" s="32">
        <v>0</v>
      </c>
      <c r="E14" s="33">
        <v>0</v>
      </c>
      <c r="F14" s="34">
        <f t="shared" si="2"/>
        <v>0</v>
      </c>
      <c r="G14" s="33">
        <v>0</v>
      </c>
      <c r="H14" s="34">
        <f t="shared" si="0"/>
        <v>0</v>
      </c>
      <c r="I14" s="33">
        <v>0</v>
      </c>
      <c r="J14" s="33">
        <v>0</v>
      </c>
      <c r="K14" s="35">
        <f t="shared" si="3"/>
        <v>0</v>
      </c>
      <c r="L14" s="35">
        <f t="shared" si="4"/>
        <v>0</v>
      </c>
      <c r="M14" s="36">
        <f t="shared" si="5"/>
        <v>0</v>
      </c>
      <c r="N14" s="33">
        <v>0</v>
      </c>
      <c r="O14" s="35">
        <f t="shared" si="6"/>
        <v>0</v>
      </c>
      <c r="P14" s="36">
        <f t="shared" si="7"/>
        <v>0</v>
      </c>
      <c r="Q14" s="33">
        <v>0</v>
      </c>
      <c r="R14" s="35">
        <f t="shared" si="8"/>
        <v>0</v>
      </c>
      <c r="S14" s="36">
        <f>Q17</f>
        <v>0</v>
      </c>
      <c r="T14" s="37">
        <v>0</v>
      </c>
      <c r="U14" s="37">
        <v>0</v>
      </c>
      <c r="V14" s="37">
        <v>0</v>
      </c>
      <c r="W14" s="37">
        <v>0</v>
      </c>
      <c r="X14" s="38">
        <f t="shared" si="1"/>
        <v>0</v>
      </c>
      <c r="Y14" s="39">
        <v>0</v>
      </c>
      <c r="Z14" s="39">
        <v>0</v>
      </c>
      <c r="AA14" s="44">
        <v>36</v>
      </c>
      <c r="AB14" s="41">
        <f t="shared" si="10"/>
        <v>0</v>
      </c>
      <c r="AC14" s="42">
        <v>0</v>
      </c>
      <c r="AD14" s="45"/>
    </row>
    <row r="15" spans="1:30" ht="15.75">
      <c r="A15" s="29">
        <v>42045</v>
      </c>
      <c r="B15" s="30" t="s">
        <v>66</v>
      </c>
      <c r="C15" s="31" t="s">
        <v>59</v>
      </c>
      <c r="D15" s="32">
        <v>0</v>
      </c>
      <c r="E15" s="33">
        <v>0</v>
      </c>
      <c r="F15" s="34">
        <f t="shared" si="2"/>
        <v>0</v>
      </c>
      <c r="G15" s="33">
        <v>0</v>
      </c>
      <c r="H15" s="34">
        <f t="shared" si="0"/>
        <v>0</v>
      </c>
      <c r="I15" s="33">
        <v>0</v>
      </c>
      <c r="J15" s="33">
        <v>0</v>
      </c>
      <c r="K15" s="35">
        <f t="shared" si="3"/>
        <v>0</v>
      </c>
      <c r="L15" s="35">
        <f t="shared" si="4"/>
        <v>0</v>
      </c>
      <c r="M15" s="36">
        <f t="shared" si="5"/>
        <v>0</v>
      </c>
      <c r="N15" s="33">
        <v>0</v>
      </c>
      <c r="O15" s="35">
        <f t="shared" si="6"/>
        <v>0</v>
      </c>
      <c r="P15" s="36">
        <f t="shared" si="7"/>
        <v>0</v>
      </c>
      <c r="Q15" s="33">
        <v>0</v>
      </c>
      <c r="R15" s="35">
        <f t="shared" si="8"/>
        <v>0</v>
      </c>
      <c r="S15" s="36">
        <f t="shared" si="9"/>
        <v>0</v>
      </c>
      <c r="T15" s="37">
        <v>0</v>
      </c>
      <c r="U15" s="37">
        <v>0</v>
      </c>
      <c r="V15" s="37">
        <v>0</v>
      </c>
      <c r="W15" s="37">
        <v>0</v>
      </c>
      <c r="X15" s="38">
        <f t="shared" si="1"/>
        <v>0</v>
      </c>
      <c r="Y15" s="39">
        <v>0</v>
      </c>
      <c r="Z15" s="39">
        <v>0</v>
      </c>
      <c r="AA15" s="44">
        <v>36</v>
      </c>
      <c r="AB15" s="41">
        <f t="shared" si="10"/>
        <v>0</v>
      </c>
      <c r="AC15" s="42">
        <v>0</v>
      </c>
      <c r="AD15" s="45"/>
    </row>
    <row r="16" spans="1:30" ht="15.75">
      <c r="A16" s="29">
        <v>42046</v>
      </c>
      <c r="B16" s="30" t="s">
        <v>15</v>
      </c>
      <c r="C16" s="31" t="s">
        <v>59</v>
      </c>
      <c r="D16" s="32">
        <v>0</v>
      </c>
      <c r="E16" s="33">
        <v>0</v>
      </c>
      <c r="F16" s="34">
        <f t="shared" si="2"/>
        <v>0</v>
      </c>
      <c r="G16" s="33">
        <v>0</v>
      </c>
      <c r="H16" s="34">
        <f t="shared" si="0"/>
        <v>0</v>
      </c>
      <c r="I16" s="33">
        <v>0</v>
      </c>
      <c r="J16" s="33">
        <v>0</v>
      </c>
      <c r="K16" s="35">
        <f t="shared" si="3"/>
        <v>0</v>
      </c>
      <c r="L16" s="35">
        <f t="shared" si="4"/>
        <v>0</v>
      </c>
      <c r="M16" s="36">
        <f t="shared" si="5"/>
        <v>0</v>
      </c>
      <c r="N16" s="33">
        <v>0</v>
      </c>
      <c r="O16" s="35">
        <f t="shared" si="6"/>
        <v>0</v>
      </c>
      <c r="P16" s="36">
        <f t="shared" si="7"/>
        <v>0</v>
      </c>
      <c r="Q16" s="33">
        <v>0</v>
      </c>
      <c r="R16" s="35">
        <f t="shared" si="8"/>
        <v>0</v>
      </c>
      <c r="S16" s="36">
        <f t="shared" si="9"/>
        <v>0</v>
      </c>
      <c r="T16" s="37">
        <v>0</v>
      </c>
      <c r="U16" s="37">
        <v>0</v>
      </c>
      <c r="V16" s="37">
        <v>0</v>
      </c>
      <c r="W16" s="37">
        <v>0</v>
      </c>
      <c r="X16" s="38">
        <f t="shared" si="1"/>
        <v>0</v>
      </c>
      <c r="Y16" s="39">
        <v>0</v>
      </c>
      <c r="Z16" s="39">
        <v>0</v>
      </c>
      <c r="AA16" s="44">
        <v>49</v>
      </c>
      <c r="AB16" s="41">
        <f t="shared" si="10"/>
        <v>0</v>
      </c>
      <c r="AC16" s="42">
        <v>0</v>
      </c>
      <c r="AD16" s="45"/>
    </row>
    <row r="17" spans="1:30" ht="16.5" thickBot="1">
      <c r="A17" s="29">
        <v>42047</v>
      </c>
      <c r="B17" s="30" t="s">
        <v>56</v>
      </c>
      <c r="C17" s="31" t="s">
        <v>59</v>
      </c>
      <c r="D17" s="32">
        <v>0</v>
      </c>
      <c r="E17" s="33">
        <v>0</v>
      </c>
      <c r="F17" s="34">
        <f t="shared" si="2"/>
        <v>0</v>
      </c>
      <c r="G17" s="33">
        <v>0</v>
      </c>
      <c r="H17" s="34">
        <f t="shared" si="0"/>
        <v>0</v>
      </c>
      <c r="I17" s="33">
        <v>0</v>
      </c>
      <c r="J17" s="33">
        <v>0</v>
      </c>
      <c r="K17" s="35">
        <f t="shared" si="3"/>
        <v>0</v>
      </c>
      <c r="L17" s="35">
        <f t="shared" si="4"/>
        <v>0</v>
      </c>
      <c r="M17" s="36">
        <f t="shared" si="5"/>
        <v>0</v>
      </c>
      <c r="N17" s="33">
        <v>0</v>
      </c>
      <c r="O17" s="35">
        <f t="shared" si="6"/>
        <v>0</v>
      </c>
      <c r="P17" s="36">
        <f t="shared" si="7"/>
        <v>0</v>
      </c>
      <c r="Q17" s="33">
        <v>0</v>
      </c>
      <c r="R17" s="35">
        <f t="shared" si="8"/>
        <v>0</v>
      </c>
      <c r="S17" s="36">
        <f t="shared" si="9"/>
        <v>0</v>
      </c>
      <c r="T17" s="37">
        <v>0</v>
      </c>
      <c r="U17" s="37">
        <v>0</v>
      </c>
      <c r="V17" s="37">
        <v>0</v>
      </c>
      <c r="W17" s="37">
        <v>0</v>
      </c>
      <c r="X17" s="38">
        <f t="shared" si="1"/>
        <v>0</v>
      </c>
      <c r="Y17" s="39">
        <v>0</v>
      </c>
      <c r="Z17" s="39">
        <v>0</v>
      </c>
      <c r="AA17" s="44">
        <v>50</v>
      </c>
      <c r="AB17" s="41">
        <f t="shared" si="10"/>
        <v>0</v>
      </c>
      <c r="AC17" s="42">
        <v>0</v>
      </c>
      <c r="AD17" s="46"/>
    </row>
    <row r="18" spans="1:30" ht="16.5" thickBot="1">
      <c r="A18" s="29">
        <v>42048</v>
      </c>
      <c r="B18" s="30" t="s">
        <v>16</v>
      </c>
      <c r="C18" s="31" t="s">
        <v>58</v>
      </c>
      <c r="D18" s="32">
        <v>0</v>
      </c>
      <c r="E18" s="33">
        <v>0</v>
      </c>
      <c r="F18" s="34">
        <f t="shared" si="2"/>
        <v>0</v>
      </c>
      <c r="G18" s="33">
        <v>0</v>
      </c>
      <c r="H18" s="34">
        <f t="shared" si="0"/>
        <v>0</v>
      </c>
      <c r="I18" s="33">
        <v>0</v>
      </c>
      <c r="J18" s="33">
        <v>0</v>
      </c>
      <c r="K18" s="35">
        <f t="shared" si="3"/>
        <v>0</v>
      </c>
      <c r="L18" s="35">
        <f t="shared" si="4"/>
        <v>0</v>
      </c>
      <c r="M18" s="36">
        <f t="shared" si="5"/>
        <v>0</v>
      </c>
      <c r="N18" s="33">
        <v>0</v>
      </c>
      <c r="O18" s="35">
        <f t="shared" si="6"/>
        <v>0</v>
      </c>
      <c r="P18" s="36">
        <f t="shared" si="7"/>
        <v>0</v>
      </c>
      <c r="Q18" s="33">
        <v>0</v>
      </c>
      <c r="R18" s="35">
        <f t="shared" si="8"/>
        <v>0</v>
      </c>
      <c r="S18" s="36">
        <f t="shared" si="9"/>
        <v>0</v>
      </c>
      <c r="T18" s="37">
        <v>0</v>
      </c>
      <c r="U18" s="37">
        <v>0</v>
      </c>
      <c r="V18" s="37">
        <v>0</v>
      </c>
      <c r="W18" s="37">
        <v>0</v>
      </c>
      <c r="X18" s="38">
        <f t="shared" si="1"/>
        <v>0</v>
      </c>
      <c r="Y18" s="39">
        <v>0</v>
      </c>
      <c r="Z18" s="39">
        <v>0</v>
      </c>
      <c r="AA18" s="44">
        <v>63</v>
      </c>
      <c r="AB18" s="41">
        <f t="shared" si="10"/>
        <v>0</v>
      </c>
      <c r="AC18" s="42">
        <v>0</v>
      </c>
      <c r="AD18" s="47"/>
    </row>
    <row r="19" spans="1:30" ht="16.5" thickBot="1">
      <c r="A19" s="29">
        <v>42049</v>
      </c>
      <c r="B19" s="30" t="s">
        <v>17</v>
      </c>
      <c r="C19" s="31" t="s">
        <v>58</v>
      </c>
      <c r="D19" s="32">
        <v>0</v>
      </c>
      <c r="E19" s="33">
        <v>0</v>
      </c>
      <c r="F19" s="34">
        <f t="shared" si="2"/>
        <v>0</v>
      </c>
      <c r="G19" s="33">
        <v>0</v>
      </c>
      <c r="H19" s="34">
        <f t="shared" si="0"/>
        <v>0</v>
      </c>
      <c r="I19" s="33">
        <v>0</v>
      </c>
      <c r="J19" s="33">
        <v>0</v>
      </c>
      <c r="K19" s="35">
        <f t="shared" si="3"/>
        <v>0</v>
      </c>
      <c r="L19" s="35">
        <f t="shared" si="4"/>
        <v>0</v>
      </c>
      <c r="M19" s="36">
        <f t="shared" si="5"/>
        <v>0</v>
      </c>
      <c r="N19" s="33">
        <v>0</v>
      </c>
      <c r="O19" s="35">
        <f t="shared" si="6"/>
        <v>0</v>
      </c>
      <c r="P19" s="36">
        <f t="shared" si="7"/>
        <v>0</v>
      </c>
      <c r="Q19" s="33">
        <v>0</v>
      </c>
      <c r="R19" s="35">
        <f t="shared" si="8"/>
        <v>0</v>
      </c>
      <c r="S19" s="36">
        <f t="shared" si="9"/>
        <v>0</v>
      </c>
      <c r="T19" s="37">
        <v>0</v>
      </c>
      <c r="U19" s="37">
        <v>0</v>
      </c>
      <c r="V19" s="37">
        <v>0</v>
      </c>
      <c r="W19" s="37">
        <v>0</v>
      </c>
      <c r="X19" s="38">
        <f t="shared" si="1"/>
        <v>0</v>
      </c>
      <c r="Y19" s="39">
        <v>0</v>
      </c>
      <c r="Z19" s="39">
        <v>0</v>
      </c>
      <c r="AA19" s="44">
        <v>154</v>
      </c>
      <c r="AB19" s="41">
        <f t="shared" si="10"/>
        <v>0</v>
      </c>
      <c r="AC19" s="42">
        <v>0</v>
      </c>
      <c r="AD19" s="47"/>
    </row>
    <row r="20" spans="1:30" ht="15.75">
      <c r="A20" s="29">
        <v>42050</v>
      </c>
      <c r="B20" s="30" t="s">
        <v>18</v>
      </c>
      <c r="C20" s="31" t="s">
        <v>58</v>
      </c>
      <c r="D20" s="32">
        <v>0</v>
      </c>
      <c r="E20" s="33">
        <v>0</v>
      </c>
      <c r="F20" s="34">
        <f t="shared" si="2"/>
        <v>0</v>
      </c>
      <c r="G20" s="33">
        <v>0</v>
      </c>
      <c r="H20" s="34">
        <f t="shared" si="0"/>
        <v>0</v>
      </c>
      <c r="I20" s="33">
        <v>0</v>
      </c>
      <c r="J20" s="33">
        <v>0</v>
      </c>
      <c r="K20" s="35">
        <f t="shared" si="3"/>
        <v>0</v>
      </c>
      <c r="L20" s="35">
        <f t="shared" si="4"/>
        <v>0</v>
      </c>
      <c r="M20" s="36">
        <f t="shared" si="5"/>
        <v>0</v>
      </c>
      <c r="N20" s="33">
        <v>0</v>
      </c>
      <c r="O20" s="35">
        <f t="shared" si="6"/>
        <v>0</v>
      </c>
      <c r="P20" s="36">
        <f t="shared" si="7"/>
        <v>0</v>
      </c>
      <c r="Q20" s="33">
        <v>0</v>
      </c>
      <c r="R20" s="35">
        <f t="shared" si="8"/>
        <v>0</v>
      </c>
      <c r="S20" s="36">
        <f t="shared" si="9"/>
        <v>0</v>
      </c>
      <c r="T20" s="37">
        <v>0</v>
      </c>
      <c r="U20" s="37">
        <v>0</v>
      </c>
      <c r="V20" s="37">
        <v>0</v>
      </c>
      <c r="W20" s="37">
        <v>0</v>
      </c>
      <c r="X20" s="38">
        <f t="shared" si="1"/>
        <v>0</v>
      </c>
      <c r="Y20" s="39">
        <v>0</v>
      </c>
      <c r="Z20" s="39">
        <v>0</v>
      </c>
      <c r="AA20" s="44">
        <v>61</v>
      </c>
      <c r="AB20" s="41">
        <f t="shared" si="10"/>
        <v>0</v>
      </c>
      <c r="AC20" s="42">
        <v>0</v>
      </c>
      <c r="AD20" s="43"/>
    </row>
    <row r="21" spans="1:30" ht="15.75">
      <c r="A21" s="29">
        <v>42051</v>
      </c>
      <c r="B21" s="30" t="s">
        <v>14</v>
      </c>
      <c r="C21" s="31" t="s">
        <v>59</v>
      </c>
      <c r="D21" s="32">
        <v>0</v>
      </c>
      <c r="E21" s="33">
        <v>0</v>
      </c>
      <c r="F21" s="34">
        <f t="shared" si="2"/>
        <v>0</v>
      </c>
      <c r="G21" s="33">
        <v>0</v>
      </c>
      <c r="H21" s="34">
        <f t="shared" si="0"/>
        <v>0</v>
      </c>
      <c r="I21" s="33">
        <v>0</v>
      </c>
      <c r="J21" s="33">
        <v>0</v>
      </c>
      <c r="K21" s="35">
        <f t="shared" si="3"/>
        <v>0</v>
      </c>
      <c r="L21" s="35">
        <f t="shared" si="4"/>
        <v>0</v>
      </c>
      <c r="M21" s="36">
        <f t="shared" si="5"/>
        <v>0</v>
      </c>
      <c r="N21" s="33">
        <v>0</v>
      </c>
      <c r="O21" s="35">
        <f t="shared" si="6"/>
        <v>0</v>
      </c>
      <c r="P21" s="36">
        <f t="shared" si="7"/>
        <v>0</v>
      </c>
      <c r="Q21" s="33">
        <v>0</v>
      </c>
      <c r="R21" s="35">
        <f t="shared" si="8"/>
        <v>0</v>
      </c>
      <c r="S21" s="36">
        <f t="shared" si="9"/>
        <v>0</v>
      </c>
      <c r="T21" s="37">
        <v>0</v>
      </c>
      <c r="U21" s="37">
        <v>0</v>
      </c>
      <c r="V21" s="37">
        <v>0</v>
      </c>
      <c r="W21" s="37">
        <v>0</v>
      </c>
      <c r="X21" s="38">
        <f t="shared" si="1"/>
        <v>0</v>
      </c>
      <c r="Y21" s="39">
        <v>0</v>
      </c>
      <c r="Z21" s="39">
        <v>0</v>
      </c>
      <c r="AA21" s="44">
        <v>36</v>
      </c>
      <c r="AB21" s="41">
        <f t="shared" si="10"/>
        <v>0</v>
      </c>
      <c r="AC21" s="42">
        <v>0</v>
      </c>
      <c r="AD21" s="45"/>
    </row>
    <row r="22" spans="1:30" ht="15.75">
      <c r="A22" s="29">
        <v>42052</v>
      </c>
      <c r="B22" s="30" t="s">
        <v>66</v>
      </c>
      <c r="C22" s="31" t="s">
        <v>59</v>
      </c>
      <c r="D22" s="32">
        <v>0</v>
      </c>
      <c r="E22" s="33">
        <v>0</v>
      </c>
      <c r="F22" s="34">
        <f t="shared" si="2"/>
        <v>0</v>
      </c>
      <c r="G22" s="33">
        <v>0</v>
      </c>
      <c r="H22" s="34">
        <f t="shared" si="0"/>
        <v>0</v>
      </c>
      <c r="I22" s="33">
        <v>0</v>
      </c>
      <c r="J22" s="33">
        <v>0</v>
      </c>
      <c r="K22" s="35">
        <f t="shared" si="3"/>
        <v>0</v>
      </c>
      <c r="L22" s="35">
        <f t="shared" si="4"/>
        <v>0</v>
      </c>
      <c r="M22" s="36">
        <f t="shared" si="5"/>
        <v>0</v>
      </c>
      <c r="N22" s="33">
        <v>0</v>
      </c>
      <c r="O22" s="35">
        <f t="shared" si="6"/>
        <v>0</v>
      </c>
      <c r="P22" s="36">
        <f t="shared" si="7"/>
        <v>0</v>
      </c>
      <c r="Q22" s="33">
        <v>0</v>
      </c>
      <c r="R22" s="35">
        <f t="shared" si="8"/>
        <v>0</v>
      </c>
      <c r="S22" s="36">
        <f t="shared" si="9"/>
        <v>0</v>
      </c>
      <c r="T22" s="37">
        <v>0</v>
      </c>
      <c r="U22" s="37">
        <v>0</v>
      </c>
      <c r="V22" s="37">
        <v>0</v>
      </c>
      <c r="W22" s="37">
        <v>0</v>
      </c>
      <c r="X22" s="38">
        <f t="shared" si="1"/>
        <v>0</v>
      </c>
      <c r="Y22" s="39">
        <v>0</v>
      </c>
      <c r="Z22" s="39">
        <v>0</v>
      </c>
      <c r="AA22" s="44">
        <v>65</v>
      </c>
      <c r="AB22" s="41">
        <f t="shared" si="10"/>
        <v>0</v>
      </c>
      <c r="AC22" s="42">
        <v>0</v>
      </c>
      <c r="AD22" s="45"/>
    </row>
    <row r="23" spans="1:30" ht="15.75">
      <c r="A23" s="29">
        <v>42053</v>
      </c>
      <c r="B23" s="30" t="s">
        <v>15</v>
      </c>
      <c r="C23" s="31" t="s">
        <v>59</v>
      </c>
      <c r="D23" s="32">
        <v>0</v>
      </c>
      <c r="E23" s="33">
        <v>0</v>
      </c>
      <c r="F23" s="34">
        <f t="shared" si="2"/>
        <v>0</v>
      </c>
      <c r="G23" s="33">
        <v>0</v>
      </c>
      <c r="H23" s="34">
        <f t="shared" si="0"/>
        <v>0</v>
      </c>
      <c r="I23" s="33">
        <v>0</v>
      </c>
      <c r="J23" s="33">
        <v>0</v>
      </c>
      <c r="K23" s="35">
        <f t="shared" si="3"/>
        <v>0</v>
      </c>
      <c r="L23" s="35">
        <f t="shared" si="4"/>
        <v>0</v>
      </c>
      <c r="M23" s="36">
        <f t="shared" si="5"/>
        <v>0</v>
      </c>
      <c r="N23" s="33">
        <v>0</v>
      </c>
      <c r="O23" s="35">
        <f t="shared" si="6"/>
        <v>0</v>
      </c>
      <c r="P23" s="36">
        <f t="shared" si="7"/>
        <v>0</v>
      </c>
      <c r="Q23" s="33">
        <v>0</v>
      </c>
      <c r="R23" s="35">
        <f t="shared" si="8"/>
        <v>0</v>
      </c>
      <c r="S23" s="36">
        <f t="shared" si="9"/>
        <v>0</v>
      </c>
      <c r="T23" s="37">
        <v>0</v>
      </c>
      <c r="U23" s="37">
        <v>0</v>
      </c>
      <c r="V23" s="37">
        <v>0</v>
      </c>
      <c r="W23" s="37">
        <v>0</v>
      </c>
      <c r="X23" s="38">
        <f t="shared" si="1"/>
        <v>0</v>
      </c>
      <c r="Y23" s="39">
        <v>0</v>
      </c>
      <c r="Z23" s="39">
        <v>0</v>
      </c>
      <c r="AA23" s="44">
        <v>44</v>
      </c>
      <c r="AB23" s="41">
        <f t="shared" si="10"/>
        <v>0</v>
      </c>
      <c r="AC23" s="42">
        <v>0</v>
      </c>
      <c r="AD23" s="45"/>
    </row>
    <row r="24" spans="1:30" ht="15.75">
      <c r="A24" s="29">
        <v>42054</v>
      </c>
      <c r="B24" s="30" t="s">
        <v>56</v>
      </c>
      <c r="C24" s="31" t="s">
        <v>59</v>
      </c>
      <c r="D24" s="32">
        <v>0</v>
      </c>
      <c r="E24" s="33">
        <v>0</v>
      </c>
      <c r="F24" s="34">
        <f t="shared" si="2"/>
        <v>0</v>
      </c>
      <c r="G24" s="33">
        <v>0</v>
      </c>
      <c r="H24" s="34">
        <f t="shared" si="0"/>
        <v>0</v>
      </c>
      <c r="I24" s="33">
        <v>0</v>
      </c>
      <c r="J24" s="33">
        <v>0</v>
      </c>
      <c r="K24" s="35">
        <f t="shared" si="3"/>
        <v>0</v>
      </c>
      <c r="L24" s="35">
        <f t="shared" si="4"/>
        <v>0</v>
      </c>
      <c r="M24" s="36">
        <f t="shared" si="5"/>
        <v>0</v>
      </c>
      <c r="N24" s="33">
        <v>0</v>
      </c>
      <c r="O24" s="35">
        <f t="shared" si="6"/>
        <v>0</v>
      </c>
      <c r="P24" s="36">
        <f t="shared" si="7"/>
        <v>0</v>
      </c>
      <c r="Q24" s="33">
        <v>0</v>
      </c>
      <c r="R24" s="35">
        <f t="shared" si="8"/>
        <v>0</v>
      </c>
      <c r="S24" s="36">
        <f t="shared" si="9"/>
        <v>0</v>
      </c>
      <c r="T24" s="37">
        <v>0</v>
      </c>
      <c r="U24" s="37">
        <v>0</v>
      </c>
      <c r="V24" s="37">
        <v>0</v>
      </c>
      <c r="W24" s="37">
        <v>0</v>
      </c>
      <c r="X24" s="38">
        <f t="shared" si="1"/>
        <v>0</v>
      </c>
      <c r="Y24" s="39">
        <v>0</v>
      </c>
      <c r="Z24" s="39">
        <v>0</v>
      </c>
      <c r="AA24" s="44">
        <v>0</v>
      </c>
      <c r="AB24" s="41">
        <v>0</v>
      </c>
      <c r="AC24" s="42">
        <v>0</v>
      </c>
      <c r="AD24" s="45"/>
    </row>
    <row r="25" spans="1:30" ht="15.75">
      <c r="A25" s="29">
        <v>42055</v>
      </c>
      <c r="B25" s="30" t="s">
        <v>16</v>
      </c>
      <c r="C25" s="31" t="s">
        <v>58</v>
      </c>
      <c r="D25" s="32">
        <v>0</v>
      </c>
      <c r="E25" s="33">
        <v>0</v>
      </c>
      <c r="F25" s="34">
        <f t="shared" si="2"/>
        <v>0</v>
      </c>
      <c r="G25" s="33">
        <v>0</v>
      </c>
      <c r="H25" s="34">
        <f t="shared" si="0"/>
        <v>0</v>
      </c>
      <c r="I25" s="33">
        <v>0</v>
      </c>
      <c r="J25" s="33">
        <v>0</v>
      </c>
      <c r="K25" s="35">
        <f t="shared" si="3"/>
        <v>0</v>
      </c>
      <c r="L25" s="35">
        <f t="shared" si="4"/>
        <v>0</v>
      </c>
      <c r="M25" s="36">
        <f t="shared" si="5"/>
        <v>0</v>
      </c>
      <c r="N25" s="33">
        <v>0</v>
      </c>
      <c r="O25" s="35">
        <f t="shared" si="6"/>
        <v>0</v>
      </c>
      <c r="P25" s="36">
        <f t="shared" si="7"/>
        <v>0</v>
      </c>
      <c r="Q25" s="33">
        <v>0</v>
      </c>
      <c r="R25" s="35">
        <f t="shared" si="8"/>
        <v>0</v>
      </c>
      <c r="S25" s="36">
        <f t="shared" si="9"/>
        <v>0</v>
      </c>
      <c r="T25" s="37">
        <v>0</v>
      </c>
      <c r="U25" s="37">
        <v>0</v>
      </c>
      <c r="V25" s="37">
        <v>0</v>
      </c>
      <c r="W25" s="37">
        <v>0</v>
      </c>
      <c r="X25" s="38">
        <f t="shared" si="1"/>
        <v>0</v>
      </c>
      <c r="Y25" s="39">
        <v>0</v>
      </c>
      <c r="Z25" s="39">
        <v>0</v>
      </c>
      <c r="AA25" s="44">
        <v>0</v>
      </c>
      <c r="AB25" s="41">
        <v>0</v>
      </c>
      <c r="AC25" s="42">
        <v>0</v>
      </c>
      <c r="AD25" s="45"/>
    </row>
    <row r="26" spans="1:30" ht="15.75">
      <c r="A26" s="29">
        <v>42056</v>
      </c>
      <c r="B26" s="30" t="s">
        <v>17</v>
      </c>
      <c r="C26" s="31" t="s">
        <v>58</v>
      </c>
      <c r="D26" s="32">
        <v>0</v>
      </c>
      <c r="E26" s="33">
        <v>0</v>
      </c>
      <c r="F26" s="34">
        <f t="shared" si="2"/>
        <v>0</v>
      </c>
      <c r="G26" s="33">
        <v>0</v>
      </c>
      <c r="H26" s="34">
        <f t="shared" si="0"/>
        <v>0</v>
      </c>
      <c r="I26" s="33">
        <v>0</v>
      </c>
      <c r="J26" s="33">
        <v>0</v>
      </c>
      <c r="K26" s="35">
        <f t="shared" si="3"/>
        <v>0</v>
      </c>
      <c r="L26" s="35">
        <f t="shared" si="4"/>
        <v>0</v>
      </c>
      <c r="M26" s="36">
        <f t="shared" si="5"/>
        <v>0</v>
      </c>
      <c r="N26" s="33">
        <v>0</v>
      </c>
      <c r="O26" s="35">
        <f t="shared" si="6"/>
        <v>0</v>
      </c>
      <c r="P26" s="36">
        <f t="shared" si="7"/>
        <v>0</v>
      </c>
      <c r="Q26" s="33">
        <v>0</v>
      </c>
      <c r="R26" s="35">
        <f t="shared" si="8"/>
        <v>0</v>
      </c>
      <c r="S26" s="36">
        <f t="shared" si="9"/>
        <v>0</v>
      </c>
      <c r="T26" s="37">
        <v>0</v>
      </c>
      <c r="U26" s="37">
        <v>0</v>
      </c>
      <c r="V26" s="37">
        <v>0</v>
      </c>
      <c r="W26" s="37">
        <v>0</v>
      </c>
      <c r="X26" s="38">
        <f t="shared" si="1"/>
        <v>0</v>
      </c>
      <c r="Y26" s="39">
        <v>0</v>
      </c>
      <c r="Z26" s="39">
        <v>0</v>
      </c>
      <c r="AA26" s="44">
        <v>39</v>
      </c>
      <c r="AB26" s="41">
        <f t="shared" si="10"/>
        <v>0</v>
      </c>
      <c r="AC26" s="42">
        <v>0</v>
      </c>
      <c r="AD26" s="45"/>
    </row>
    <row r="27" spans="1:30" ht="15.75">
      <c r="A27" s="29">
        <v>42057</v>
      </c>
      <c r="B27" s="30" t="s">
        <v>18</v>
      </c>
      <c r="C27" s="31" t="s">
        <v>58</v>
      </c>
      <c r="D27" s="32">
        <v>0</v>
      </c>
      <c r="E27" s="33">
        <v>0</v>
      </c>
      <c r="F27" s="34">
        <f t="shared" si="2"/>
        <v>0</v>
      </c>
      <c r="G27" s="33">
        <v>0</v>
      </c>
      <c r="H27" s="34">
        <f t="shared" si="0"/>
        <v>0</v>
      </c>
      <c r="I27" s="33">
        <v>0</v>
      </c>
      <c r="J27" s="33">
        <v>0</v>
      </c>
      <c r="K27" s="35">
        <f t="shared" si="3"/>
        <v>0</v>
      </c>
      <c r="L27" s="35">
        <f t="shared" si="4"/>
        <v>0</v>
      </c>
      <c r="M27" s="36">
        <f t="shared" si="5"/>
        <v>0</v>
      </c>
      <c r="N27" s="33">
        <v>0</v>
      </c>
      <c r="O27" s="35">
        <f t="shared" si="6"/>
        <v>0</v>
      </c>
      <c r="P27" s="36">
        <f t="shared" si="7"/>
        <v>0</v>
      </c>
      <c r="Q27" s="33">
        <v>0</v>
      </c>
      <c r="R27" s="35">
        <f t="shared" si="8"/>
        <v>0</v>
      </c>
      <c r="S27" s="36">
        <f t="shared" si="9"/>
        <v>0</v>
      </c>
      <c r="T27" s="37">
        <v>0</v>
      </c>
      <c r="U27" s="37">
        <v>0</v>
      </c>
      <c r="V27" s="37">
        <v>0</v>
      </c>
      <c r="W27" s="37">
        <v>0</v>
      </c>
      <c r="X27" s="38">
        <f t="shared" si="1"/>
        <v>0</v>
      </c>
      <c r="Y27" s="39">
        <v>0</v>
      </c>
      <c r="Z27" s="39">
        <v>0</v>
      </c>
      <c r="AA27" s="44">
        <v>58</v>
      </c>
      <c r="AB27" s="41">
        <f t="shared" si="10"/>
        <v>0</v>
      </c>
      <c r="AC27" s="42">
        <v>0</v>
      </c>
      <c r="AD27" s="45"/>
    </row>
    <row r="28" spans="1:30" ht="15.75">
      <c r="A28" s="29">
        <v>42058</v>
      </c>
      <c r="B28" s="30" t="s">
        <v>14</v>
      </c>
      <c r="C28" s="31" t="s">
        <v>59</v>
      </c>
      <c r="D28" s="32">
        <v>0</v>
      </c>
      <c r="E28" s="33">
        <v>0</v>
      </c>
      <c r="F28" s="34">
        <f t="shared" si="2"/>
        <v>0</v>
      </c>
      <c r="G28" s="33">
        <v>0</v>
      </c>
      <c r="H28" s="34">
        <f t="shared" si="0"/>
        <v>0</v>
      </c>
      <c r="I28" s="33">
        <v>0</v>
      </c>
      <c r="J28" s="33">
        <v>0</v>
      </c>
      <c r="K28" s="35">
        <f t="shared" si="3"/>
        <v>0</v>
      </c>
      <c r="L28" s="35">
        <f t="shared" si="4"/>
        <v>0</v>
      </c>
      <c r="M28" s="36">
        <f t="shared" si="5"/>
        <v>0</v>
      </c>
      <c r="N28" s="33">
        <v>0</v>
      </c>
      <c r="O28" s="35">
        <f t="shared" si="6"/>
        <v>0</v>
      </c>
      <c r="P28" s="36">
        <f t="shared" si="7"/>
        <v>0</v>
      </c>
      <c r="Q28" s="33">
        <v>0</v>
      </c>
      <c r="R28" s="35">
        <f t="shared" si="8"/>
        <v>0</v>
      </c>
      <c r="S28" s="36">
        <f t="shared" si="9"/>
        <v>0</v>
      </c>
      <c r="T28" s="37">
        <v>0</v>
      </c>
      <c r="U28" s="37">
        <v>0</v>
      </c>
      <c r="V28" s="37">
        <v>0</v>
      </c>
      <c r="W28" s="37">
        <v>0</v>
      </c>
      <c r="X28" s="38">
        <f t="shared" si="1"/>
        <v>0</v>
      </c>
      <c r="Y28" s="39">
        <v>0</v>
      </c>
      <c r="Z28" s="39">
        <v>0</v>
      </c>
      <c r="AA28" s="44">
        <v>44</v>
      </c>
      <c r="AB28" s="41">
        <f t="shared" si="10"/>
        <v>0</v>
      </c>
      <c r="AC28" s="42">
        <v>0</v>
      </c>
      <c r="AD28" s="45"/>
    </row>
    <row r="29" spans="1:30" ht="15.75">
      <c r="A29" s="29">
        <v>42059</v>
      </c>
      <c r="B29" s="30" t="s">
        <v>66</v>
      </c>
      <c r="C29" s="31" t="s">
        <v>59</v>
      </c>
      <c r="D29" s="32">
        <v>0</v>
      </c>
      <c r="E29" s="33">
        <v>0</v>
      </c>
      <c r="F29" s="34">
        <f t="shared" si="2"/>
        <v>0</v>
      </c>
      <c r="G29" s="33">
        <v>0</v>
      </c>
      <c r="H29" s="34">
        <f t="shared" si="0"/>
        <v>0</v>
      </c>
      <c r="I29" s="33">
        <v>0</v>
      </c>
      <c r="J29" s="33">
        <v>0</v>
      </c>
      <c r="K29" s="35">
        <f t="shared" si="3"/>
        <v>0</v>
      </c>
      <c r="L29" s="35">
        <f t="shared" si="4"/>
        <v>0</v>
      </c>
      <c r="M29" s="36">
        <f t="shared" si="5"/>
        <v>0</v>
      </c>
      <c r="N29" s="33">
        <v>0</v>
      </c>
      <c r="O29" s="35">
        <f t="shared" si="6"/>
        <v>0</v>
      </c>
      <c r="P29" s="36">
        <f t="shared" si="7"/>
        <v>0</v>
      </c>
      <c r="Q29" s="33">
        <v>0</v>
      </c>
      <c r="R29" s="35">
        <f t="shared" si="8"/>
        <v>0</v>
      </c>
      <c r="S29" s="36">
        <f t="shared" si="9"/>
        <v>0</v>
      </c>
      <c r="T29" s="37">
        <v>0</v>
      </c>
      <c r="U29" s="37">
        <v>0</v>
      </c>
      <c r="V29" s="37">
        <v>0</v>
      </c>
      <c r="W29" s="37">
        <v>0</v>
      </c>
      <c r="X29" s="38">
        <f t="shared" si="1"/>
        <v>0</v>
      </c>
      <c r="Y29" s="39">
        <v>0</v>
      </c>
      <c r="Z29" s="39">
        <v>0</v>
      </c>
      <c r="AA29" s="44">
        <v>32</v>
      </c>
      <c r="AB29" s="41">
        <f t="shared" si="10"/>
        <v>0</v>
      </c>
      <c r="AC29" s="42">
        <v>0</v>
      </c>
      <c r="AD29" s="45"/>
    </row>
    <row r="30" spans="1:30" ht="15.75">
      <c r="A30" s="29">
        <v>42060</v>
      </c>
      <c r="B30" s="30" t="s">
        <v>15</v>
      </c>
      <c r="C30" s="31" t="s">
        <v>59</v>
      </c>
      <c r="D30" s="32">
        <v>0</v>
      </c>
      <c r="E30" s="33">
        <v>0</v>
      </c>
      <c r="F30" s="34">
        <f t="shared" si="2"/>
        <v>0</v>
      </c>
      <c r="G30" s="33">
        <v>0</v>
      </c>
      <c r="H30" s="34">
        <f t="shared" si="0"/>
        <v>0</v>
      </c>
      <c r="I30" s="33">
        <v>0</v>
      </c>
      <c r="J30" s="33">
        <v>0</v>
      </c>
      <c r="K30" s="35">
        <f t="shared" si="3"/>
        <v>0</v>
      </c>
      <c r="L30" s="35">
        <f t="shared" si="4"/>
        <v>0</v>
      </c>
      <c r="M30" s="36">
        <f t="shared" si="5"/>
        <v>0</v>
      </c>
      <c r="N30" s="33">
        <v>0</v>
      </c>
      <c r="O30" s="35">
        <f t="shared" si="6"/>
        <v>0</v>
      </c>
      <c r="P30" s="36">
        <f t="shared" si="7"/>
        <v>0</v>
      </c>
      <c r="Q30" s="33">
        <v>0</v>
      </c>
      <c r="R30" s="35">
        <f t="shared" si="8"/>
        <v>0</v>
      </c>
      <c r="S30" s="36">
        <f t="shared" si="9"/>
        <v>0</v>
      </c>
      <c r="T30" s="37">
        <v>0</v>
      </c>
      <c r="U30" s="37">
        <v>0</v>
      </c>
      <c r="V30" s="37">
        <v>0</v>
      </c>
      <c r="W30" s="37">
        <v>0</v>
      </c>
      <c r="X30" s="38">
        <f t="shared" si="1"/>
        <v>0</v>
      </c>
      <c r="Y30" s="39">
        <v>0</v>
      </c>
      <c r="Z30" s="39">
        <v>0</v>
      </c>
      <c r="AA30" s="44">
        <v>36</v>
      </c>
      <c r="AB30" s="41">
        <f t="shared" si="10"/>
        <v>0</v>
      </c>
      <c r="AC30" s="42">
        <v>0</v>
      </c>
      <c r="AD30" s="45"/>
    </row>
    <row r="31" spans="1:30" ht="15.75">
      <c r="A31" s="29">
        <v>42061</v>
      </c>
      <c r="B31" s="30" t="s">
        <v>56</v>
      </c>
      <c r="C31" s="31" t="s">
        <v>59</v>
      </c>
      <c r="D31" s="32">
        <v>0</v>
      </c>
      <c r="E31" s="33">
        <v>0</v>
      </c>
      <c r="F31" s="34">
        <f t="shared" si="2"/>
        <v>0</v>
      </c>
      <c r="G31" s="33">
        <v>0</v>
      </c>
      <c r="H31" s="34">
        <f t="shared" si="0"/>
        <v>0</v>
      </c>
      <c r="I31" s="33">
        <v>0</v>
      </c>
      <c r="J31" s="33">
        <v>0</v>
      </c>
      <c r="K31" s="35">
        <f t="shared" si="3"/>
        <v>0</v>
      </c>
      <c r="L31" s="35">
        <f t="shared" si="4"/>
        <v>0</v>
      </c>
      <c r="M31" s="36">
        <f t="shared" si="5"/>
        <v>0</v>
      </c>
      <c r="N31" s="33">
        <v>0</v>
      </c>
      <c r="O31" s="35">
        <f t="shared" si="6"/>
        <v>0</v>
      </c>
      <c r="P31" s="36">
        <f t="shared" si="7"/>
        <v>0</v>
      </c>
      <c r="Q31" s="33">
        <v>0</v>
      </c>
      <c r="R31" s="35">
        <f t="shared" si="8"/>
        <v>0</v>
      </c>
      <c r="S31" s="36">
        <f t="shared" si="9"/>
        <v>0</v>
      </c>
      <c r="T31" s="37">
        <v>0</v>
      </c>
      <c r="U31" s="37">
        <v>0</v>
      </c>
      <c r="V31" s="37">
        <v>0</v>
      </c>
      <c r="W31" s="37">
        <v>0</v>
      </c>
      <c r="X31" s="38">
        <f t="shared" si="1"/>
        <v>0</v>
      </c>
      <c r="Y31" s="39">
        <v>0</v>
      </c>
      <c r="Z31" s="39">
        <v>0</v>
      </c>
      <c r="AA31" s="44">
        <v>44</v>
      </c>
      <c r="AB31" s="41">
        <f t="shared" si="10"/>
        <v>0</v>
      </c>
      <c r="AC31" s="42">
        <v>0</v>
      </c>
      <c r="AD31" s="45"/>
    </row>
    <row r="32" spans="1:30" ht="15.75">
      <c r="A32" s="29">
        <v>42062</v>
      </c>
      <c r="B32" s="30" t="s">
        <v>16</v>
      </c>
      <c r="C32" s="31" t="s">
        <v>58</v>
      </c>
      <c r="D32" s="32">
        <v>0</v>
      </c>
      <c r="E32" s="33">
        <v>0</v>
      </c>
      <c r="F32" s="34">
        <f t="shared" si="2"/>
        <v>0</v>
      </c>
      <c r="G32" s="33">
        <v>0</v>
      </c>
      <c r="H32" s="34">
        <f t="shared" si="0"/>
        <v>0</v>
      </c>
      <c r="I32" s="33">
        <v>0</v>
      </c>
      <c r="J32" s="33">
        <v>0</v>
      </c>
      <c r="K32" s="35">
        <f t="shared" si="3"/>
        <v>0</v>
      </c>
      <c r="L32" s="35">
        <f t="shared" si="4"/>
        <v>0</v>
      </c>
      <c r="M32" s="36">
        <f t="shared" si="5"/>
        <v>0</v>
      </c>
      <c r="N32" s="33">
        <v>0</v>
      </c>
      <c r="O32" s="35">
        <f t="shared" si="6"/>
        <v>0</v>
      </c>
      <c r="P32" s="36">
        <f t="shared" si="7"/>
        <v>0</v>
      </c>
      <c r="Q32" s="33">
        <v>0</v>
      </c>
      <c r="R32" s="35">
        <f t="shared" si="8"/>
        <v>0</v>
      </c>
      <c r="S32" s="36">
        <f t="shared" si="9"/>
        <v>0</v>
      </c>
      <c r="T32" s="37">
        <v>0</v>
      </c>
      <c r="U32" s="37">
        <v>0</v>
      </c>
      <c r="V32" s="37">
        <v>0</v>
      </c>
      <c r="W32" s="37">
        <v>0</v>
      </c>
      <c r="X32" s="38">
        <f t="shared" si="1"/>
        <v>0</v>
      </c>
      <c r="Y32" s="39">
        <v>0</v>
      </c>
      <c r="Z32" s="39">
        <v>0</v>
      </c>
      <c r="AA32" s="44">
        <f>47+5+24</f>
        <v>76</v>
      </c>
      <c r="AB32" s="41">
        <f t="shared" si="10"/>
        <v>0</v>
      </c>
      <c r="AC32" s="42">
        <v>0</v>
      </c>
      <c r="AD32" s="45"/>
    </row>
    <row r="33" spans="1:30" ht="15.75">
      <c r="A33" s="29">
        <v>42063</v>
      </c>
      <c r="B33" s="30" t="s">
        <v>17</v>
      </c>
      <c r="C33" s="31" t="s">
        <v>58</v>
      </c>
      <c r="D33" s="32">
        <v>0</v>
      </c>
      <c r="E33" s="33">
        <v>0</v>
      </c>
      <c r="F33" s="34">
        <f t="shared" si="2"/>
        <v>0</v>
      </c>
      <c r="G33" s="33">
        <v>0</v>
      </c>
      <c r="H33" s="34">
        <f t="shared" si="0"/>
        <v>0</v>
      </c>
      <c r="I33" s="33">
        <v>0</v>
      </c>
      <c r="J33" s="33">
        <v>0</v>
      </c>
      <c r="K33" s="35">
        <f t="shared" si="3"/>
        <v>0</v>
      </c>
      <c r="L33" s="35">
        <f t="shared" si="4"/>
        <v>0</v>
      </c>
      <c r="M33" s="36">
        <f t="shared" si="5"/>
        <v>0</v>
      </c>
      <c r="N33" s="33">
        <v>0</v>
      </c>
      <c r="O33" s="35">
        <f t="shared" si="6"/>
        <v>0</v>
      </c>
      <c r="P33" s="36">
        <f t="shared" si="7"/>
        <v>0</v>
      </c>
      <c r="Q33" s="33">
        <v>0</v>
      </c>
      <c r="R33" s="35">
        <f t="shared" si="8"/>
        <v>0</v>
      </c>
      <c r="S33" s="36">
        <f t="shared" si="9"/>
        <v>0</v>
      </c>
      <c r="T33" s="37">
        <v>0</v>
      </c>
      <c r="U33" s="37">
        <v>0</v>
      </c>
      <c r="V33" s="37">
        <v>0</v>
      </c>
      <c r="W33" s="37">
        <v>0</v>
      </c>
      <c r="X33" s="38">
        <f>+G33+I33+N33+Q33+T33+U33+V33+W33+E33</f>
        <v>0</v>
      </c>
      <c r="Y33" s="39">
        <v>0</v>
      </c>
      <c r="Z33" s="39">
        <v>0</v>
      </c>
      <c r="AA33" s="44">
        <f>46+6+25</f>
        <v>77</v>
      </c>
      <c r="AB33" s="41">
        <f t="shared" si="10"/>
        <v>0</v>
      </c>
      <c r="AC33" s="42">
        <v>0</v>
      </c>
      <c r="AD33" s="45"/>
    </row>
    <row r="34" spans="1:30" ht="15.75">
      <c r="A34" s="146" t="s">
        <v>19</v>
      </c>
      <c r="B34" s="147"/>
      <c r="C34" s="148"/>
      <c r="D34" s="48">
        <f t="shared" ref="D34:AA34" si="11">SUM(D6:D33)</f>
        <v>0</v>
      </c>
      <c r="E34" s="48">
        <f t="shared" si="11"/>
        <v>0</v>
      </c>
      <c r="F34" s="48">
        <f t="shared" si="11"/>
        <v>0</v>
      </c>
      <c r="G34" s="48">
        <f t="shared" si="11"/>
        <v>0</v>
      </c>
      <c r="H34" s="48">
        <f t="shared" si="11"/>
        <v>0</v>
      </c>
      <c r="I34" s="48">
        <f t="shared" si="11"/>
        <v>0</v>
      </c>
      <c r="J34" s="48">
        <f t="shared" si="11"/>
        <v>0</v>
      </c>
      <c r="K34" s="48">
        <f t="shared" si="11"/>
        <v>0</v>
      </c>
      <c r="L34" s="48">
        <f t="shared" si="11"/>
        <v>0</v>
      </c>
      <c r="M34" s="48">
        <f t="shared" si="11"/>
        <v>0</v>
      </c>
      <c r="N34" s="48">
        <f t="shared" si="11"/>
        <v>0</v>
      </c>
      <c r="O34" s="48">
        <f t="shared" si="11"/>
        <v>0</v>
      </c>
      <c r="P34" s="48">
        <f t="shared" si="11"/>
        <v>0</v>
      </c>
      <c r="Q34" s="48">
        <f t="shared" si="11"/>
        <v>0</v>
      </c>
      <c r="R34" s="48">
        <f t="shared" si="11"/>
        <v>0</v>
      </c>
      <c r="S34" s="48">
        <f t="shared" si="11"/>
        <v>0</v>
      </c>
      <c r="T34" s="48">
        <f t="shared" si="11"/>
        <v>0</v>
      </c>
      <c r="U34" s="48">
        <f t="shared" si="11"/>
        <v>0</v>
      </c>
      <c r="V34" s="48">
        <f t="shared" si="11"/>
        <v>0</v>
      </c>
      <c r="W34" s="48">
        <f t="shared" si="11"/>
        <v>0</v>
      </c>
      <c r="X34" s="49">
        <f t="shared" si="11"/>
        <v>0</v>
      </c>
      <c r="Y34" s="50">
        <f t="shared" si="11"/>
        <v>0</v>
      </c>
      <c r="Z34" s="50">
        <f t="shared" si="11"/>
        <v>0</v>
      </c>
      <c r="AA34" s="51">
        <f t="shared" si="11"/>
        <v>1477</v>
      </c>
      <c r="AB34" s="41">
        <f t="shared" ref="AB34" si="12">Y34/AA34</f>
        <v>0</v>
      </c>
      <c r="AC34" s="52">
        <f>SUM(AC6:AC33)</f>
        <v>0</v>
      </c>
      <c r="AD34" s="45"/>
    </row>
    <row r="35" spans="1:30" ht="15">
      <c r="A35" s="53"/>
      <c r="B35" s="54"/>
      <c r="C35" s="54"/>
      <c r="D35" s="55"/>
      <c r="E35" s="56"/>
      <c r="F35" s="57"/>
      <c r="G35" s="58"/>
      <c r="H35" s="59"/>
      <c r="I35" s="58"/>
      <c r="J35" s="58"/>
      <c r="K35" s="58"/>
      <c r="L35" s="59"/>
      <c r="M35" s="59"/>
      <c r="N35" s="60"/>
      <c r="O35" s="59"/>
      <c r="P35" s="59"/>
      <c r="Q35" s="59"/>
      <c r="R35" s="59"/>
      <c r="S35" s="59"/>
      <c r="T35" s="59"/>
      <c r="U35" s="61"/>
      <c r="V35" s="61"/>
      <c r="W35" s="62"/>
      <c r="X35" s="62"/>
      <c r="AA35" s="4"/>
    </row>
    <row r="36" spans="1:30">
      <c r="N36" s="63"/>
      <c r="AA36" s="4"/>
    </row>
    <row r="37" spans="1:30" ht="15">
      <c r="B37" s="64" t="s">
        <v>34</v>
      </c>
      <c r="C37" s="65"/>
      <c r="D37" s="65"/>
      <c r="E37" s="66"/>
      <c r="G37" s="64" t="s">
        <v>40</v>
      </c>
      <c r="H37" s="65"/>
      <c r="I37" s="65"/>
      <c r="J37" s="65"/>
      <c r="K37" s="65"/>
      <c r="L37" s="65"/>
      <c r="M37" s="65"/>
      <c r="N37" s="66"/>
      <c r="AA37" s="4"/>
    </row>
    <row r="38" spans="1:30">
      <c r="B38" s="67" t="s">
        <v>53</v>
      </c>
      <c r="C38" s="55"/>
      <c r="D38" s="55"/>
      <c r="E38" s="68"/>
      <c r="G38" s="69" t="s">
        <v>41</v>
      </c>
      <c r="H38" s="70"/>
      <c r="I38" s="70"/>
      <c r="J38" s="70"/>
      <c r="K38" s="55"/>
      <c r="L38" s="55"/>
      <c r="M38" s="55"/>
      <c r="N38" s="68"/>
      <c r="AA38" s="4"/>
    </row>
    <row r="39" spans="1:30" ht="60">
      <c r="B39" s="71" t="s">
        <v>35</v>
      </c>
      <c r="C39" s="72" t="s">
        <v>38</v>
      </c>
      <c r="D39" s="72" t="s">
        <v>36</v>
      </c>
      <c r="E39" s="73" t="s">
        <v>37</v>
      </c>
      <c r="G39" s="74"/>
      <c r="H39" s="55"/>
      <c r="I39" s="75" t="s">
        <v>49</v>
      </c>
      <c r="J39" s="75" t="s">
        <v>48</v>
      </c>
      <c r="K39" s="76" t="s">
        <v>47</v>
      </c>
      <c r="L39" s="77" t="s">
        <v>52</v>
      </c>
      <c r="M39" s="78" t="s">
        <v>54</v>
      </c>
      <c r="N39" s="79"/>
      <c r="AA39" s="4"/>
    </row>
    <row r="40" spans="1:30" ht="15">
      <c r="B40" s="80">
        <v>1</v>
      </c>
      <c r="C40" s="81">
        <v>42041</v>
      </c>
      <c r="D40" s="82" t="s">
        <v>77</v>
      </c>
      <c r="E40" s="83">
        <v>0</v>
      </c>
      <c r="G40" s="84" t="s">
        <v>42</v>
      </c>
      <c r="H40" s="85"/>
      <c r="I40" s="86">
        <v>0</v>
      </c>
      <c r="J40" s="86">
        <v>0</v>
      </c>
      <c r="K40" s="87">
        <f>D34</f>
        <v>0</v>
      </c>
      <c r="L40" s="87">
        <f>I40+J40-K40</f>
        <v>0</v>
      </c>
      <c r="M40" s="88"/>
      <c r="N40" s="89"/>
      <c r="AA40" s="4"/>
    </row>
    <row r="41" spans="1:30" ht="15">
      <c r="B41" s="90">
        <v>2</v>
      </c>
      <c r="C41" s="81">
        <v>42047</v>
      </c>
      <c r="D41" s="91" t="s">
        <v>78</v>
      </c>
      <c r="E41" s="92">
        <v>0</v>
      </c>
      <c r="G41" s="93" t="s">
        <v>43</v>
      </c>
      <c r="H41" s="94"/>
      <c r="I41" s="95">
        <v>0</v>
      </c>
      <c r="J41" s="95">
        <v>0</v>
      </c>
      <c r="K41" s="96">
        <f>G34</f>
        <v>0</v>
      </c>
      <c r="L41" s="96">
        <f t="shared" ref="L41:L45" si="13">I41+J41-K41</f>
        <v>0</v>
      </c>
      <c r="M41" s="97"/>
      <c r="N41" s="98"/>
      <c r="AA41" s="4"/>
    </row>
    <row r="42" spans="1:30" ht="15">
      <c r="B42" s="90">
        <v>3</v>
      </c>
      <c r="C42" s="81">
        <v>42052</v>
      </c>
      <c r="D42" s="99" t="s">
        <v>79</v>
      </c>
      <c r="E42" s="92">
        <v>0</v>
      </c>
      <c r="G42" s="93" t="s">
        <v>44</v>
      </c>
      <c r="H42" s="94"/>
      <c r="I42" s="95">
        <v>0</v>
      </c>
      <c r="J42" s="95">
        <v>0</v>
      </c>
      <c r="K42" s="96">
        <f>M34</f>
        <v>0</v>
      </c>
      <c r="L42" s="96">
        <f t="shared" si="13"/>
        <v>0</v>
      </c>
      <c r="M42" s="97"/>
      <c r="N42" s="98"/>
      <c r="AA42" s="4"/>
    </row>
    <row r="43" spans="1:30" ht="15">
      <c r="B43" s="90">
        <v>4</v>
      </c>
      <c r="C43" s="81">
        <v>42065</v>
      </c>
      <c r="D43" s="99" t="s">
        <v>80</v>
      </c>
      <c r="E43" s="92">
        <v>0</v>
      </c>
      <c r="G43" s="93" t="s">
        <v>45</v>
      </c>
      <c r="H43" s="100"/>
      <c r="I43" s="95">
        <v>0</v>
      </c>
      <c r="J43" s="95">
        <v>0</v>
      </c>
      <c r="K43" s="96">
        <f>P34</f>
        <v>0</v>
      </c>
      <c r="L43" s="96">
        <f t="shared" si="13"/>
        <v>0</v>
      </c>
      <c r="M43" s="97"/>
      <c r="N43" s="98"/>
      <c r="AA43" s="4"/>
    </row>
    <row r="44" spans="1:30" ht="15">
      <c r="B44" s="90">
        <v>5</v>
      </c>
      <c r="C44" s="81"/>
      <c r="D44" s="99"/>
      <c r="E44" s="92"/>
      <c r="G44" s="93" t="s">
        <v>46</v>
      </c>
      <c r="H44" s="100"/>
      <c r="I44" s="95">
        <v>0</v>
      </c>
      <c r="J44" s="95">
        <v>0</v>
      </c>
      <c r="K44" s="96">
        <f>S34</f>
        <v>0</v>
      </c>
      <c r="L44" s="96">
        <f t="shared" si="13"/>
        <v>0</v>
      </c>
      <c r="M44" s="97"/>
      <c r="N44" s="98"/>
      <c r="AA44" s="4"/>
    </row>
    <row r="45" spans="1:30" ht="15">
      <c r="B45" s="90">
        <v>6</v>
      </c>
      <c r="C45" s="81"/>
      <c r="D45" s="99"/>
      <c r="E45" s="92"/>
      <c r="G45" s="101" t="s">
        <v>50</v>
      </c>
      <c r="H45" s="102"/>
      <c r="I45" s="103">
        <v>0</v>
      </c>
      <c r="J45" s="103">
        <v>0</v>
      </c>
      <c r="K45" s="104">
        <f>T34</f>
        <v>0</v>
      </c>
      <c r="L45" s="104">
        <f t="shared" si="13"/>
        <v>0</v>
      </c>
      <c r="M45" s="97"/>
      <c r="N45" s="98"/>
      <c r="AA45" s="4"/>
    </row>
    <row r="46" spans="1:30" ht="15.75" thickBot="1">
      <c r="B46" s="105"/>
      <c r="C46" s="106" t="s">
        <v>39</v>
      </c>
      <c r="D46" s="106"/>
      <c r="E46" s="107">
        <f>SUM(E40:E45)</f>
        <v>0</v>
      </c>
      <c r="G46" s="108" t="s">
        <v>51</v>
      </c>
      <c r="H46" s="109"/>
      <c r="I46" s="110">
        <f>SUM(I40:I45)</f>
        <v>0</v>
      </c>
      <c r="J46" s="110">
        <f t="shared" ref="J46:L46" si="14">SUM(J40:J45)</f>
        <v>0</v>
      </c>
      <c r="K46" s="111">
        <f t="shared" si="14"/>
        <v>0</v>
      </c>
      <c r="L46" s="111">
        <f t="shared" si="14"/>
        <v>0</v>
      </c>
      <c r="M46" s="112"/>
      <c r="N46" s="113"/>
      <c r="AA46" s="4"/>
    </row>
    <row r="47" spans="1:30" ht="15" thickTop="1">
      <c r="B47" s="105"/>
      <c r="C47" s="114"/>
      <c r="D47" s="55"/>
      <c r="E47" s="107"/>
      <c r="G47" s="115"/>
      <c r="H47" s="116"/>
      <c r="I47" s="116"/>
      <c r="J47" s="116"/>
      <c r="K47" s="116"/>
      <c r="L47" s="116"/>
      <c r="M47" s="55"/>
      <c r="N47" s="68"/>
      <c r="AA47" s="4"/>
    </row>
    <row r="48" spans="1:30">
      <c r="B48" s="117" t="s">
        <v>55</v>
      </c>
      <c r="C48" s="118"/>
      <c r="E48" s="68"/>
      <c r="G48" s="74"/>
      <c r="H48" s="55"/>
      <c r="I48" s="55"/>
      <c r="J48" s="55"/>
      <c r="K48" s="55"/>
      <c r="L48" s="55"/>
      <c r="M48" s="55"/>
      <c r="N48" s="68"/>
      <c r="AA48" s="4"/>
    </row>
    <row r="49" spans="2:27">
      <c r="B49" s="119"/>
      <c r="C49" s="120"/>
      <c r="D49" s="120" t="s">
        <v>65</v>
      </c>
      <c r="E49" s="121"/>
      <c r="G49" s="119"/>
      <c r="H49" s="120"/>
      <c r="I49" s="120"/>
      <c r="J49" s="120"/>
      <c r="K49" s="120"/>
      <c r="L49" s="120"/>
      <c r="M49" s="120"/>
      <c r="N49" s="121"/>
      <c r="AA49" s="4"/>
    </row>
    <row r="50" spans="2:27">
      <c r="N50" s="63"/>
      <c r="AA50" s="4"/>
    </row>
    <row r="51" spans="2:27">
      <c r="N51" s="63"/>
      <c r="AA51" s="4"/>
    </row>
    <row r="52" spans="2:27">
      <c r="N52" s="63"/>
      <c r="AA52" s="4"/>
    </row>
    <row r="53" spans="2:27">
      <c r="N53" s="63"/>
      <c r="AA53" s="4"/>
    </row>
    <row r="54" spans="2:27">
      <c r="N54" s="63"/>
      <c r="AA54" s="4"/>
    </row>
    <row r="55" spans="2:27">
      <c r="N55" s="63"/>
      <c r="AA55" s="4"/>
    </row>
    <row r="56" spans="2:27">
      <c r="N56" s="63"/>
      <c r="AA56" s="4"/>
    </row>
    <row r="57" spans="2:27">
      <c r="N57" s="63"/>
      <c r="AA57" s="4"/>
    </row>
    <row r="58" spans="2:27">
      <c r="N58" s="63"/>
      <c r="AA58" s="4"/>
    </row>
    <row r="59" spans="2:27">
      <c r="N59" s="63"/>
      <c r="AA59" s="4"/>
    </row>
    <row r="60" spans="2:27">
      <c r="N60" s="63"/>
      <c r="AA60" s="4"/>
    </row>
    <row r="61" spans="2:27">
      <c r="N61" s="63"/>
      <c r="AA61" s="4"/>
    </row>
    <row r="62" spans="2:27">
      <c r="N62" s="63"/>
      <c r="AA62" s="4"/>
    </row>
    <row r="63" spans="2:27">
      <c r="N63" s="63"/>
      <c r="AA63" s="4"/>
    </row>
    <row r="64" spans="2:27">
      <c r="N64" s="63"/>
      <c r="AA64" s="4"/>
    </row>
    <row r="65" spans="14:27">
      <c r="N65" s="63"/>
      <c r="AA65" s="4"/>
    </row>
    <row r="66" spans="14:27">
      <c r="N66" s="63"/>
      <c r="AA66" s="4"/>
    </row>
    <row r="67" spans="14:27">
      <c r="N67" s="63"/>
      <c r="AA67" s="4"/>
    </row>
    <row r="68" spans="14:27">
      <c r="N68" s="63"/>
      <c r="AA68" s="4"/>
    </row>
    <row r="69" spans="14:27">
      <c r="N69" s="63"/>
      <c r="AA69" s="4"/>
    </row>
    <row r="70" spans="14:27">
      <c r="N70" s="63"/>
      <c r="AA70" s="4"/>
    </row>
    <row r="71" spans="14:27">
      <c r="N71" s="63"/>
      <c r="AA71" s="4"/>
    </row>
    <row r="72" spans="14:27">
      <c r="N72" s="63"/>
      <c r="AA72" s="4"/>
    </row>
    <row r="73" spans="14:27">
      <c r="N73" s="63"/>
      <c r="AA73" s="4"/>
    </row>
    <row r="74" spans="14:27">
      <c r="N74" s="63"/>
      <c r="AA74" s="4"/>
    </row>
    <row r="75" spans="14:27">
      <c r="N75" s="63"/>
      <c r="AA75" s="4"/>
    </row>
    <row r="76" spans="14:27">
      <c r="N76" s="63"/>
      <c r="AA76" s="4"/>
    </row>
    <row r="77" spans="14:27">
      <c r="N77" s="63"/>
      <c r="AA77" s="4"/>
    </row>
    <row r="78" spans="14:27">
      <c r="N78" s="63"/>
      <c r="AA78" s="4"/>
    </row>
    <row r="79" spans="14:27">
      <c r="N79" s="63"/>
      <c r="AA79" s="4"/>
    </row>
    <row r="80" spans="14:27">
      <c r="N80" s="63"/>
      <c r="AA80" s="4"/>
    </row>
    <row r="81" spans="14:27">
      <c r="N81" s="63"/>
      <c r="AA81" s="4"/>
    </row>
    <row r="82" spans="14:27">
      <c r="N82" s="63"/>
      <c r="AA82" s="4"/>
    </row>
    <row r="83" spans="14:27">
      <c r="N83" s="63"/>
      <c r="AA83" s="4"/>
    </row>
    <row r="84" spans="14:27">
      <c r="N84" s="63"/>
      <c r="AA84" s="4"/>
    </row>
    <row r="85" spans="14:27">
      <c r="N85" s="63"/>
      <c r="AA85" s="4"/>
    </row>
    <row r="86" spans="14:27">
      <c r="N86" s="63"/>
      <c r="AA86" s="4"/>
    </row>
    <row r="87" spans="14:27">
      <c r="N87" s="63"/>
      <c r="AA87" s="4"/>
    </row>
    <row r="88" spans="14:27">
      <c r="N88" s="63"/>
      <c r="AA88" s="4"/>
    </row>
    <row r="89" spans="14:27">
      <c r="N89" s="63"/>
      <c r="AA89" s="4"/>
    </row>
    <row r="90" spans="14:27">
      <c r="N90" s="63"/>
      <c r="AA90" s="4"/>
    </row>
    <row r="91" spans="14:27">
      <c r="N91" s="63"/>
      <c r="AA91" s="4"/>
    </row>
    <row r="92" spans="14:27">
      <c r="N92" s="63"/>
      <c r="AA92" s="4"/>
    </row>
    <row r="93" spans="14:27">
      <c r="N93" s="63"/>
      <c r="AA93" s="4"/>
    </row>
  </sheetData>
  <mergeCells count="7">
    <mergeCell ref="A1:D1"/>
    <mergeCell ref="N4:P4"/>
    <mergeCell ref="Q4:S4"/>
    <mergeCell ref="A34:C34"/>
    <mergeCell ref="D4:F4"/>
    <mergeCell ref="G4:H4"/>
    <mergeCell ref="I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</vt:lpstr>
      <vt:lpstr>FEB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Ray Han</cp:lastModifiedBy>
  <cp:lastPrinted>2015-07-08T10:04:56Z</cp:lastPrinted>
  <dcterms:created xsi:type="dcterms:W3CDTF">2014-10-27T15:50:14Z</dcterms:created>
  <dcterms:modified xsi:type="dcterms:W3CDTF">2020-03-13T11:18:19Z</dcterms:modified>
</cp:coreProperties>
</file>